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3" activeTab="1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รายรับ (2)" sheetId="10" r:id="rId10"/>
    <sheet name="คงเหลือ" sheetId="11" r:id="rId11"/>
  </sheets>
  <definedNames>
    <definedName name="_xlnm.Print_Area" localSheetId="0">'งบทดลอง'!$A$1:$D$57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<sst xmlns="http://schemas.openxmlformats.org/spreadsheetml/2006/main" count="971" uniqueCount="543">
  <si>
    <t>เงินเดือน</t>
  </si>
  <si>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</si>
  <si>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</si>
  <si>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</si>
  <si>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</si>
  <si>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</si>
  <si>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</si>
  <si>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</si>
  <si>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</si>
  <si>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</si>
  <si>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</si>
  <si>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</si>
  <si>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</si>
  <si>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</si>
  <si>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</si>
  <si>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</si>
  <si>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</si>
  <si>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</si>
  <si>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</si>
  <si>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</si>
  <si>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</si>
  <si>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</si>
  <si>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</si>
  <si>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</si>
  <si>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</si>
  <si>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</si>
  <si>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</si>
  <si>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</si>
  <si>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</si>
  <si>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</si>
  <si>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</si>
  <si>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</si>
  <si>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</si>
  <si>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</si>
  <si>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</si>
  <si>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</si>
  <si>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</si>
  <si>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</si>
  <si>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</si>
  <si>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</si>
  <si>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</si>
  <si>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</si>
  <si>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</si>
  <si>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</si>
  <si>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</si>
  <si>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</si>
  <si>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</si>
  <si>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</si>
  <si>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</si>
  <si>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</si>
  <si>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</si>
  <si>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</si>
  <si>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</si>
  <si>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หมวดเงินอุดหนุน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</si>
  <si>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</si>
  <si>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</si>
  <si>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</si>
  <si>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</si>
  <si>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</si>
  <si>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</si>
  <si>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</si>
  <si>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</si>
  <si>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</si>
  <si>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</si>
  <si>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</si>
  <si>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</si>
  <si>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</si>
  <si>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</si>
  <si>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</si>
  <si>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 xml:space="preserve">           จ่ายเงินลูกหนี้เงินยืมเงินงบประมาณ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</si>
  <si>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</si>
  <si>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</si>
  <si>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</si>
  <si>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</si>
  <si>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</si>
  <si>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</si>
  <si>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</si>
  <si>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</si>
  <si>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</si>
  <si>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</si>
  <si>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</si>
  <si>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</si>
  <si>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</si>
  <si>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</si>
  <si>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เงินฝากธนาคาร กรุงไทย จำกัด (มหาชน) เลขที่ 344-0-48430-0</t>
  </si>
  <si>
    <t>เงินฝาก ธกส.สาขาโชคชัย (ประจำ) เลขที่ 30-721-4-12488-3</t>
  </si>
  <si>
    <t>เงินทุนโครงการเศรษฐกิจชุมชน</t>
  </si>
  <si>
    <t>เงินเดือนนายก</t>
  </si>
  <si>
    <t>เงินค่าตอบแทนประจำตำแหน่งนายก</t>
  </si>
  <si>
    <t>เงินค่าตอบแทนพิเศษนายก</t>
  </si>
  <si>
    <t>บัญชีรายรับ</t>
  </si>
  <si>
    <t>ปีงบประมาณ  2556</t>
  </si>
  <si>
    <t>หมวดรายได้จากทุน</t>
  </si>
  <si>
    <t>2. ค่าธรรมเนียมปิดแผ่นป้ายประกาศ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</si>
  <si>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</si>
  <si>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</si>
  <si>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</si>
  <si>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</si>
  <si>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</si>
  <si>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</si>
  <si>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</si>
  <si>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</si>
  <si>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</si>
  <si>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</si>
  <si>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</si>
  <si>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รายได้ที่รัฐบาลอุดหนุนให้โดยระบุวัตถุประสงค์</t>
  </si>
  <si>
    <t>1. เบี้ยยังชีพคนชรา</t>
  </si>
  <si>
    <t>2. เบี้ยยังชีพคนพิการ</t>
  </si>
  <si>
    <t>3. อุดหนุนศูนย์พัฒนาเด็กเล็ก อบต.</t>
  </si>
  <si>
    <t>4. อุดหนุนสำหรับพื้นฟูผู้ติดยาเสพติด</t>
  </si>
  <si>
    <t>ค่าวัสดุงานบ้านงานครัว-อาหารกลางวันศูนย์เด็ก ประจำเดือน ก.ย. - ต.ค. 55</t>
  </si>
  <si>
    <t>ค่าวัสดุงานบ้านงานครัว-นมศูนย์พัฒนาเด็กเล็ก ประจำเดือน ก.ย. 55</t>
  </si>
  <si>
    <t>ค่าวัสดุงานบ้านงานครัว-นมศูนย์พัฒนาเด็กเล็ก ประจำเดือน ต.ค. 55</t>
  </si>
  <si>
    <t>ค่าวัสดุงานบ้านงานครัว-นมโรงเรียน ประจำเดือน ก.ย. 55</t>
  </si>
  <si>
    <t>ค่าวัสดุงานบ้านงานครัว-นมโรงเรียน ประจำเดือน ต.ค. 55</t>
  </si>
  <si>
    <t>ค่าตอบแทนคณะกรรมการการเลือกตั้ง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</si>
  <si>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</si>
  <si>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</si>
  <si>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ค่าปฏิบัติงานนอกเวลาราชการของพนักงานและพนักงานจ้าง</t>
  </si>
  <si>
    <t>ค่าปฏิบัติงานนอกเวลาราชการของฝ่ายทะเบียนอำเภอ</t>
  </si>
  <si>
    <t>ค่าตอบแทนผู้ปฏิบัติราชการอันเป็นประโยชน์แก่ อปท. (เงินโบนัส)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</si>
  <si>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</si>
  <si>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</si>
  <si>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ค่าวัสดุเชื้อเพลิงและหล่อลื่น</t>
  </si>
  <si>
    <t>รายจ่ายผัดส่งใบสำคัญ</t>
  </si>
  <si>
    <t xml:space="preserve">           จ่ายรายจ่ายผัดส่งใบสำคัญ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</si>
  <si>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</si>
  <si>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</si>
  <si>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</si>
  <si>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</si>
  <si>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ค่าจ้างลูกจ้างประจำ</t>
  </si>
  <si>
    <t>เงินสด</t>
  </si>
  <si>
    <t>1.1  เงินค่าครองชีพชั่วคราว</t>
  </si>
  <si>
    <t>1.2  สำหรับสนับสนุนศูนย์สาธารณสุขมูลฐาน (ศสมช.)</t>
  </si>
  <si>
    <t>1.3  เบี้ยยังชีพผู้ป่วยเอดส์</t>
  </si>
  <si>
    <t>1.6  สำหรับสนับสนุนการเพิ่มศักยภาพการจัดการศึกษาท้องถิ่น</t>
  </si>
  <si>
    <t>1.5  สำหรับสนับสนุนอาหารกลางวันโรงเรียน</t>
  </si>
  <si>
    <t>1.4  สำหรับสนับสนุนอาหารเสริมนมโรงเรียน</t>
  </si>
  <si>
    <t>เงินค่าตอบแทนสมาชิก</t>
  </si>
  <si>
    <t>ค่าตอบแทนนายอำเภอในการเลือกตั้ง</t>
  </si>
  <si>
    <t>รับคืน</t>
  </si>
  <si>
    <t xml:space="preserve">          รับคืน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</si>
  <si>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</si>
  <si>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</si>
  <si>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</si>
  <si>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</si>
  <si>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</si>
  <si>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</si>
  <si>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</si>
  <si>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</si>
  <si>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</si>
  <si>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</si>
  <si>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</si>
  <si>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</si>
  <si>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</si>
  <si>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</si>
  <si>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</si>
  <si>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</si>
  <si>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</si>
  <si>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</si>
  <si>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</si>
  <si>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</si>
  <si>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</si>
  <si>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000</t>
  </si>
  <si>
    <t>002</t>
  </si>
  <si>
    <t>003</t>
  </si>
  <si>
    <t>004</t>
  </si>
  <si>
    <t>007</t>
  </si>
  <si>
    <t>100</t>
  </si>
  <si>
    <t>101</t>
  </si>
  <si>
    <t>102</t>
  </si>
  <si>
    <t>103</t>
  </si>
  <si>
    <t>105</t>
  </si>
  <si>
    <t>106</t>
  </si>
  <si>
    <t>107</t>
  </si>
  <si>
    <t>108</t>
  </si>
  <si>
    <t>120</t>
  </si>
  <si>
    <t>121</t>
  </si>
  <si>
    <t>122</t>
  </si>
  <si>
    <t>130</t>
  </si>
  <si>
    <t>131</t>
  </si>
  <si>
    <t>132</t>
  </si>
  <si>
    <t>200</t>
  </si>
  <si>
    <t>203</t>
  </si>
  <si>
    <t>205</t>
  </si>
  <si>
    <t>206</t>
  </si>
  <si>
    <t>207</t>
  </si>
  <si>
    <t>208</t>
  </si>
  <si>
    <t>250</t>
  </si>
  <si>
    <t>251</t>
  </si>
  <si>
    <t>252</t>
  </si>
  <si>
    <t>253</t>
  </si>
  <si>
    <t>254</t>
  </si>
  <si>
    <t>270</t>
  </si>
  <si>
    <t>271</t>
  </si>
  <si>
    <t>272</t>
  </si>
  <si>
    <t>273</t>
  </si>
  <si>
    <t>274</t>
  </si>
  <si>
    <t>275</t>
  </si>
  <si>
    <t>276</t>
  </si>
  <si>
    <t>277</t>
  </si>
  <si>
    <t>282</t>
  </si>
  <si>
    <t>283</t>
  </si>
  <si>
    <t>300</t>
  </si>
  <si>
    <t>301</t>
  </si>
  <si>
    <t>302</t>
  </si>
  <si>
    <t>303</t>
  </si>
  <si>
    <t>304</t>
  </si>
  <si>
    <t>305</t>
  </si>
  <si>
    <t>400</t>
  </si>
  <si>
    <t>403</t>
  </si>
  <si>
    <t>450</t>
  </si>
  <si>
    <t>451</t>
  </si>
  <si>
    <t>466</t>
  </si>
  <si>
    <t>500</t>
  </si>
  <si>
    <t>550</t>
  </si>
  <si>
    <t>553</t>
  </si>
  <si>
    <t>452</t>
  </si>
  <si>
    <t>งบประมาณคงเหลือ</t>
  </si>
  <si>
    <t>281</t>
  </si>
  <si>
    <t>459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</si>
  <si>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</si>
  <si>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</si>
  <si>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</si>
  <si>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</si>
  <si>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</si>
  <si>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</si>
  <si>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402</t>
  </si>
  <si>
    <t>455</t>
  </si>
  <si>
    <t>457</t>
  </si>
  <si>
    <t>510</t>
  </si>
  <si>
    <t>467</t>
  </si>
  <si>
    <t>508</t>
  </si>
  <si>
    <t>010</t>
  </si>
  <si>
    <t>021</t>
  </si>
  <si>
    <t>022</t>
  </si>
  <si>
    <t>023</t>
  </si>
  <si>
    <t>เงินเดือนพนักงานส่วนตำบล</t>
  </si>
  <si>
    <t>ค่าจ้างลูกจ้างชั่วคราว</t>
  </si>
  <si>
    <t>ลูกหนี้เงินยืมเงินสะสม</t>
  </si>
  <si>
    <t>เงินอุดหนุนเฉพาะกิจ - โครงการสร้างหลักประกันด้านรายได้แก่ผู้สูงอายุ</t>
  </si>
  <si>
    <t>เงินอุดหนุนเฉพาะกิจ - สำหรับสนับสนุนการเสริมสร้างสวัสดิการทางสังคมให้แก่ผู้พิการหรือทุพลภาพ</t>
  </si>
  <si>
    <t>เงินอุดหนุนเฉพาะกิจ - ค่าจ้างลูกจ้างศูนย์พัฒนาเด็กเล็ก  อบต</t>
  </si>
  <si>
    <t>เงินอุดหนุนเฉพาะกิจ - เงินสมทบกองทุนประกันสังคม ผดด.  ศูนย์เด็ก</t>
  </si>
  <si>
    <t>2001</t>
  </si>
  <si>
    <t>090</t>
  </si>
  <si>
    <t>704</t>
  </si>
  <si>
    <t>3000</t>
  </si>
  <si>
    <t xml:space="preserve">รายรับ  </t>
  </si>
  <si>
    <t>เงินอุดหนุนเฉพาะกิจ - สำหรับสนับสนุนศูนย์พัฒนาเด็กเล็ก  อบต</t>
  </si>
  <si>
    <t>700</t>
  </si>
  <si>
    <t>707</t>
  </si>
  <si>
    <t>900</t>
  </si>
  <si>
    <t>821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</si>
  <si>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</si>
  <si>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</si>
  <si>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</si>
  <si>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</si>
  <si>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รับเงินทุนโครงการเศรษฐกิจชุมชน </t>
  </si>
  <si>
    <t xml:space="preserve">           รับเงินลูกหนี้ -  เงินทุนโครงการเศรษฐกิจชุมชน  </t>
  </si>
  <si>
    <t xml:space="preserve">           รับเงินสะสม</t>
  </si>
  <si>
    <t xml:space="preserve">           รับเงินรายรับ</t>
  </si>
  <si>
    <t xml:space="preserve">          รับเงินอุดหนุนเฉพาะกิจ</t>
  </si>
  <si>
    <t xml:space="preserve">          จ่ายเงินอุดหนุนเฉพาะกิจ</t>
  </si>
  <si>
    <t xml:space="preserve">           จ่ายเงินลูกหนี้ -  เงินทุนโครงการเศรษฐกิจชุมชน</t>
  </si>
  <si>
    <t xml:space="preserve">           จ่ายเงินลูกหนี้เงินยืมเงินสะสม</t>
  </si>
  <si>
    <t xml:space="preserve">           จ่ายเงินสะสม</t>
  </si>
  <si>
    <t xml:space="preserve">           จ่ายเงินรับคืน</t>
  </si>
  <si>
    <t xml:space="preserve">           จ่ายเงินรายจ่ายค้างจ่าย</t>
  </si>
  <si>
    <t>( นายนำ  ปลอดกระโทก )</t>
  </si>
  <si>
    <t>0101</t>
  </si>
  <si>
    <t>0102</t>
  </si>
  <si>
    <t>0103</t>
  </si>
  <si>
    <t>0100</t>
  </si>
  <si>
    <t>0120</t>
  </si>
  <si>
    <t>0125</t>
  </si>
  <si>
    <t>0137</t>
  </si>
  <si>
    <t>0140</t>
  </si>
  <si>
    <t>0130</t>
  </si>
  <si>
    <t>0150</t>
  </si>
  <si>
    <t>0139</t>
  </si>
  <si>
    <t xml:space="preserve">หมวดเงินอุดหนุนทั่วไป                    </t>
  </si>
  <si>
    <t>0200</t>
  </si>
  <si>
    <t>0300</t>
  </si>
  <si>
    <t>0350</t>
  </si>
  <si>
    <t>1000</t>
  </si>
  <si>
    <t>2002</t>
  </si>
  <si>
    <t>ลูกหนี้-เงินทุนโครงการเศรษฐกิจชุมชน</t>
  </si>
  <si>
    <t>ผู้พิการหรือทุพลภาพ</t>
  </si>
  <si>
    <t>เงินอุดหนุนเฉพาะกิจ - สำหรับสนับสนุนการเสริมสร้างสวัสดิการทางสังคมให้แก่</t>
  </si>
  <si>
    <t>ค่าจ้างประจำ</t>
  </si>
  <si>
    <t>ค่าจ้างชั่วคราว</t>
  </si>
  <si>
    <t>ภาษี หัก ณ ที่จ่าย</t>
  </si>
  <si>
    <t>0302</t>
  </si>
  <si>
    <t>0149</t>
  </si>
  <si>
    <t>0146</t>
  </si>
  <si>
    <t>0145</t>
  </si>
  <si>
    <t>1.  ภาษีมูลค่าเพิ่ม</t>
  </si>
  <si>
    <t>รายจ่ายหมวดอื่น</t>
  </si>
  <si>
    <t>201</t>
  </si>
  <si>
    <t>เงินทุนสำรองเงินสะสม</t>
  </si>
  <si>
    <t>เงินรับฝาก (หมายเหตุ 1)</t>
  </si>
  <si>
    <t>เงินรับฝาก(หมายเหตุ 2)</t>
  </si>
  <si>
    <t>4. ค่าปรับผู้กระทำผิดกฎหมายจราจรทางบก</t>
  </si>
  <si>
    <t>5. ค่าปรับผู้กระทำผิดกฎหมายและข้อบังคับท้องถิ่น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</si>
  <si>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</si>
  <si>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</si>
  <si>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8. ค่าใบอนุญาตประกอบการค้าสำหรับกิจการที่เป็นอันตรายต่อสุขภาพ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</si>
  <si>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</si>
  <si>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</si>
  <si>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0142</t>
  </si>
  <si>
    <t>0203</t>
  </si>
  <si>
    <t>0305</t>
  </si>
  <si>
    <t>0307</t>
  </si>
  <si>
    <t>0351</t>
  </si>
  <si>
    <t>8.  ค่าธรรมเนียมจดทะเบียนสิทธิและนิติกรรมที่ดิน  กฎหมายที่ดิน</t>
  </si>
  <si>
    <t>หมวดเงินอุดหนุนเฉพาะกิจ</t>
  </si>
  <si>
    <t>บัญชีรายจ่ายรอจ่าย</t>
  </si>
  <si>
    <t xml:space="preserve">           จ่ายเงินจ่ายรายจ่ายรอจ่าย</t>
  </si>
  <si>
    <t>เงินรับฝาก   (  หมายเหตุ   3  )</t>
  </si>
  <si>
    <t>รายจ่ายรอจ่าย  (  หมายเหตุ   5  )</t>
  </si>
  <si>
    <t>รายจ่ายค้างจ่าย  (  หมายเหตุ   4  )</t>
  </si>
  <si>
    <t>บัญชีรายจ่ายค้างจ่าย</t>
  </si>
  <si>
    <t xml:space="preserve">           รับเงินลูกหนี้เงินยืมเงินงบประมาณ</t>
  </si>
  <si>
    <t xml:space="preserve">           รับเงินลูกหนี้เงินยืมเงินสะสม</t>
  </si>
  <si>
    <t>ภาษี  หัก  หน้าฏีกา</t>
  </si>
  <si>
    <t>เงินอุดหนุนเฉพาะกิจ - สำหรับสนับสนุนการฟื้นฟูยาเสพติด</t>
  </si>
  <si>
    <t>เงินอุดหนุนเฉพาะกิจ-สำหรับสนับสนุนครุภัณฑ์การศึกษาศูนย์พัฒนาเด็กเล็กอบต(เครื่องคอมพิวเตอร์)</t>
  </si>
  <si>
    <t>(เครื่องคอมพิวเตอร์)</t>
  </si>
  <si>
    <t>เงินอุดหนุนเฉพาะกิจ-สำหรับสนับสนุนครุภัณฑ์การศึกษาศูนย์พัฒนาเด็กเล็ก อบต.</t>
  </si>
  <si>
    <t>5. สำหรับสนับสนุนครุภัณฑ์การศึกษาศูนย์พัฒนาเด็กเล็ก  อบต.</t>
  </si>
  <si>
    <t xml:space="preserve">           รับเงินภาษี  หัก  หน้าฏีกา</t>
  </si>
  <si>
    <t>ภาษี หัก หน้าฏีกา</t>
  </si>
  <si>
    <t xml:space="preserve">           จ่ายภาษี หัก หน้าฏีกา</t>
  </si>
  <si>
    <t>สูง / ต่ำกว่า</t>
  </si>
  <si>
    <t>ราขจ่ายงบประมาณ (จ่ายจากรายรับ)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</si>
  <si>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</si>
  <si>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</si>
  <si>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</si>
  <si>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</si>
  <si>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</si>
  <si>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</si>
  <si>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</si>
  <si>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</si>
  <si>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</si>
  <si>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</si>
  <si>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</si>
  <si>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</si>
  <si>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</si>
  <si>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</si>
  <si>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</si>
  <si>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</si>
  <si>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</si>
  <si>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</si>
  <si>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</si>
  <si>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</si>
  <si>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</si>
  <si>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</si>
  <si>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</si>
  <si>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</si>
  <si>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</si>
  <si>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</si>
  <si>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</si>
  <si>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</si>
  <si>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</si>
  <si>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</si>
  <si>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</si>
  <si>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</si>
  <si>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</si>
  <si>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</si>
  <si>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</si>
  <si>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</si>
  <si>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</si>
  <si>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</si>
  <si>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</si>
  <si>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</si>
  <si>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</si>
  <si>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</si>
  <si>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</si>
  <si>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</si>
  <si>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</si>
  <si>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</si>
  <si>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</si>
  <si>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</si>
  <si>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</si>
  <si>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</si>
  <si>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</si>
  <si>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</si>
  <si>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</si>
  <si>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</si>
  <si>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</si>
  <si>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</si>
  <si>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</si>
  <si>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</si>
  <si>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</si>
  <si>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</si>
  <si>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</si>
  <si>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</si>
  <si>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</si>
  <si>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</si>
  <si>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</si>
  <si>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</si>
  <si>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</si>
  <si>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</si>
  <si>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</si>
  <si>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</si>
  <si>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</si>
  <si>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</si>
  <si>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</si>
  <si>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</si>
  <si>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</si>
  <si>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</si>
  <si>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</si>
  <si>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</si>
  <si>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</si>
  <si>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</si>
  <si>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</si>
  <si>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</si>
  <si>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</si>
  <si>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</si>
  <si>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</si>
  <si>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....................................................... ผู้จัดทำ                                                .......................................................ผู้สอบทาน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</si>
  <si>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</si>
  <si>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</si>
  <si>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7/2556</t>
  </si>
  <si>
    <t>กลุ่มทำไร่มันสำปะหลัง  หมู่  1</t>
  </si>
  <si>
    <t>10/2556</t>
  </si>
  <si>
    <t>กลุ่มทำนาบ้านละลม  หมู่  1</t>
  </si>
  <si>
    <t>19/2555</t>
  </si>
  <si>
    <t xml:space="preserve">กลุ่มทำนา   ม.  2  บ้านละลม  </t>
  </si>
  <si>
    <t>3/2556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</si>
  <si>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</si>
  <si>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</si>
  <si>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</si>
  <si>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</si>
  <si>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8/2556</t>
  </si>
  <si>
    <t>กลุ่มกระยาสาทบ้านละลม  หมู่  3</t>
  </si>
  <si>
    <t>21/2555</t>
  </si>
  <si>
    <t>กลุ่มทำไร่มันสำปะหลัง  หมู่  4</t>
  </si>
  <si>
    <t>22/2555</t>
  </si>
  <si>
    <t>กลุ่มทำไร่อ้อย  หมู่  4</t>
  </si>
  <si>
    <t>15/2556</t>
  </si>
  <si>
    <t>กลุ่มเกษตรกรบ้านละลม  หมู่  4</t>
  </si>
  <si>
    <t>4/2556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</si>
  <si>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</si>
  <si>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</si>
  <si>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</si>
  <si>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</si>
  <si>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</si>
  <si>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</si>
  <si>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</si>
  <si>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11/2556</t>
  </si>
  <si>
    <t>กลุ่มปลูกพืชฤดูแล้ง  ม.12  บ้านโคกพลวง</t>
  </si>
  <si>
    <t>5/2556</t>
  </si>
  <si>
    <t>กลุ่มปลูกมันสำปะหลัง  ม.8  บ้านคลองกระชาย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</si>
  <si>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</si>
  <si>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</si>
  <si>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</si>
  <si>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</si>
  <si>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6/2556</t>
  </si>
  <si>
    <t xml:space="preserve">กลุ่มทำเครื่องปั่นดินเผา  ม.10  บ้านหนองชุมแสง  </t>
  </si>
  <si>
    <t>23/2555</t>
  </si>
  <si>
    <t>กลุ่มทำหินทรายบ้านหนองผักหวาน  ม.11</t>
  </si>
  <si>
    <t>1/2556</t>
  </si>
  <si>
    <t>กลุ่มเลี้ยงจิ้งหรีด  ม.11  บ้านหนองผักหวาน</t>
  </si>
  <si>
    <t>เงินทุนโครงการเศรษฐกิจชุมชน (หมายเหตุ 3)</t>
  </si>
  <si>
    <t>ลูกหนี้-เงินทุนโครงการเศรษฐกิจชุมชน อบต. (หมายเหตุ 2)</t>
  </si>
  <si>
    <t>โครงการลดความเปราะบางทางสังคมของผู้ด้อยโอกาส</t>
  </si>
  <si>
    <t>โครงการคนไทยใจอาสา ปี 2556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</si>
  <si>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</si>
  <si>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</si>
  <si>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</si>
  <si>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</si>
  <si>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</si>
  <si>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</si>
  <si>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</si>
  <si>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</si>
  <si>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</si>
  <si>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</si>
  <si>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</si>
  <si>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</si>
  <si>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</si>
  <si>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</si>
  <si>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</si>
  <si>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</si>
  <si>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</si>
  <si>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</si>
  <si>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เงินอุดหนุนเฉพาะกิจ - สำหรับสนับสนุนครุภัณฑ์การศึกษาศูนย์พัฒนาเด็กเล็ก อบต</t>
  </si>
  <si>
    <t>11. ค่าธรรมเนียมเกี่ยวกับใบอนุญาตการพนัน</t>
  </si>
  <si>
    <t>0123</t>
  </si>
  <si>
    <t>516</t>
  </si>
  <si>
    <t>456</t>
  </si>
  <si>
    <t>463</t>
  </si>
  <si>
    <t>462</t>
  </si>
  <si>
    <t>509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</si>
  <si>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</si>
  <si>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</si>
  <si>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</si>
  <si>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</si>
  <si>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</si>
  <si>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ประจำเดือน  สิงหาคม  2556</t>
  </si>
  <si>
    <t>เงินอุดหนุนเฉพาะกิจ - ค่าวัสดุการศึกษาและเครื่องเล่นพัฒนาการสำหรับเด็กประถม</t>
  </si>
  <si>
    <t>วัย  3-6  ขวบ</t>
  </si>
  <si>
    <t>หมายเหตุ 2  ประกอบรายงาน รับ - จ่าย เงินสด  ณ  วันที่  31 สิงหาคม 2556</t>
  </si>
  <si>
    <t>หมายเหตุ 3  ประกอบรายงาน รับ - จ่าย เงินสด  ณ  วันที่  31 สิงหาคม 2556</t>
  </si>
  <si>
    <t>หมายเหตุ 4  ประกอบรายงาน รับ - จ่าย เงินสด  ณ  วันที่  31 สิงหาคม 2556</t>
  </si>
  <si>
    <t>หมายเหตุ 5  ประกอบรายงาน รับ - จ่าย เงินสด  ณ  วันที่  31 สิงหาคม 2556</t>
  </si>
  <si>
    <t>หมายเหตุ 1 ประกอบรายงานรับ- จ่ายเงินสด ณ วันที่  31  สิงหาคม  2556</t>
  </si>
  <si>
    <t>สำหรับเด็กประถมวัย  3-6  ขวบ</t>
  </si>
  <si>
    <t>6. เงินอุดหนุนเฉพาะกิจ - ค่าวัสดุการศึกษาและเครื่องเล่นพัฒนาการ</t>
  </si>
  <si>
    <t>วันที่  1สิงหาคม   2556  ถึง   31 สิงหาคม  2556</t>
  </si>
  <si>
    <t>ณ  วันที่  31  สิงหาคม  2556</t>
  </si>
  <si>
    <t>เงินอุดหนุนเฉพาะกิจ - ค่าวัสดุการศึกษาและเครื่องเล่นพัฒนาการสำหรับเด็กประถมวัย  3-6  ขวบ</t>
  </si>
  <si>
    <t xml:space="preserve">  31 สิงหาคม  2556</t>
  </si>
  <si>
    <t>หมายเหตุ 1  ประกอบงบทดลอง  ณ  วันที่    31 สิงหาคม   2556</t>
  </si>
  <si>
    <t>20/2555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</si>
  <si>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</si>
  <si>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</si>
  <si>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</si>
  <si>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</si>
  <si>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</si>
  <si>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</si>
  <si>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>หมายเหตุ 3  ประกอบงบทดลอง  ณ  วันที่    31  สิงหาคม   2556</t>
  </si>
  <si>
    <t>หมายเหตุ 3  ประกอบงบทดลอง  ณ  วันที่    31 สิงหาคม   2556</t>
  </si>
  <si>
    <t>ยอดเงินคงเหลือตามรายงานธนาคาร ณ วันที่  31 สิงหาคม 2556</t>
  </si>
  <si>
    <t>ยอดเงินคงเหลือตามบัญชี  ณ  วันที่  31  สิงหาคม   2556</t>
  </si>
  <si>
    <t>(ลงชื่อ)..........................................................วันที่  31 สิงหาคม 2556</t>
  </si>
  <si>
    <t>(ลงชื่อ)....................................วันที่  31 สิงหาคม   2556</t>
  </si>
  <si>
    <t>เดือน  สิงหาคม  2556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</si>
  <si>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</si>
  <si>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   นักวิชาการเงินและบัญชี                                                         ผู้อำนวยการกองคลัง</t>
  </si>
  <si>
    <t xml:space="preserve">         (   นางภัทรวดี     ป้อมกระโทก  )                                           (  นางพัฒนา        เหมือนจิตต์ )           </t>
  </si>
  <si>
    <t xml:space="preserve">  ....................................................... ผู้จัดทำ                           .......................................................ผู้สอบทาน    </t>
  </si>
  <si>
    <t>-</t>
  </si>
  <si>
    <t>1015353</t>
  </si>
  <si>
    <t>15 ส.ค. 56</t>
  </si>
  <si>
    <t>29 ส.ค. 56</t>
  </si>
  <si>
    <t>30 ส.ค. 56</t>
  </si>
  <si>
    <t>1015379</t>
  </si>
  <si>
    <t>1015382</t>
  </si>
  <si>
    <t>หมายเหตุ 2  ประกอบงบทดลอง  ณ  วันที่    31 สิงหาคม   2556</t>
  </si>
  <si>
    <t>9/2556</t>
  </si>
  <si>
    <t xml:space="preserve">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</si>
</sst>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194" fontId="14" fillId="0" borderId="2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194" fontId="14" fillId="0" borderId="29" xfId="0" applyNumberFormat="1" applyFont="1" applyBorder="1" applyAlignment="1">
      <alignment/>
    </xf>
    <xf numFmtId="238" fontId="14" fillId="0" borderId="10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238" fontId="14" fillId="0" borderId="12" xfId="0" applyNumberFormat="1" applyFont="1" applyBorder="1" applyAlignment="1">
      <alignment/>
    </xf>
    <xf numFmtId="43" fontId="1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/>
    </xf>
    <xf numFmtId="43" fontId="20" fillId="0" borderId="10" xfId="0" applyNumberFormat="1" applyFont="1" applyBorder="1" applyAlignment="1">
      <alignment horizontal="right"/>
    </xf>
    <xf numFmtId="43" fontId="11" fillId="0" borderId="17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5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94" fontId="4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38" xfId="33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5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819150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819150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24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819150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496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5" name="Line 5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6" name="Line 6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553450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553450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11" name="Line 11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12" name="Line 12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819150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24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819150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496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17" name="Line 17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18" name="Line 18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19" name="Line 19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20" name="Line 20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21" name="Line 21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22" name="Line 22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23" name="Line 23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24" name="Line 24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553450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553450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29" name="Line 29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30" name="Line 30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33" name="Line 33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34" name="Line 34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35" name="Line 35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36" name="Line 36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819150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247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819150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4961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553450" y="7324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5534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819150</xdr:colOff>
      <xdr:row>81</xdr:row>
      <xdr:rowOff>180975</xdr:rowOff>
    </xdr:to>
    <xdr:sp>
      <xdr:nvSpPr>
        <xdr:cNvPr id="43" name="Line 43"/>
        <xdr:cNvSpPr>
          <a:spLocks/>
        </xdr:cNvSpPr>
      </xdr:nvSpPr>
      <xdr:spPr>
        <a:xfrm flipH="1" flipV="1">
          <a:off x="9525" y="145065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819150</xdr:colOff>
      <xdr:row>82</xdr:row>
      <xdr:rowOff>180975</xdr:rowOff>
    </xdr:to>
    <xdr:sp>
      <xdr:nvSpPr>
        <xdr:cNvPr id="44" name="Line 44"/>
        <xdr:cNvSpPr>
          <a:spLocks/>
        </xdr:cNvSpPr>
      </xdr:nvSpPr>
      <xdr:spPr>
        <a:xfrm flipH="1" flipV="1">
          <a:off x="19050" y="146780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45" name="Line 45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46" name="Line 46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180975</xdr:rowOff>
    </xdr:to>
    <xdr:sp>
      <xdr:nvSpPr>
        <xdr:cNvPr id="47" name="Line 47"/>
        <xdr:cNvSpPr>
          <a:spLocks/>
        </xdr:cNvSpPr>
      </xdr:nvSpPr>
      <xdr:spPr>
        <a:xfrm flipH="1" flipV="1">
          <a:off x="8553450" y="14506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180975</xdr:rowOff>
    </xdr:to>
    <xdr:sp>
      <xdr:nvSpPr>
        <xdr:cNvPr id="48" name="Line 48"/>
        <xdr:cNvSpPr>
          <a:spLocks/>
        </xdr:cNvSpPr>
      </xdr:nvSpPr>
      <xdr:spPr>
        <a:xfrm flipH="1" flipV="1">
          <a:off x="8553450" y="14678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6677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819150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3822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819150</xdr:colOff>
      <xdr:row>44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19050" y="79152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4" name="Line 7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6" name="Line 9"/>
        <xdr:cNvSpPr>
          <a:spLocks/>
        </xdr:cNvSpPr>
      </xdr:nvSpPr>
      <xdr:spPr>
        <a:xfrm flipH="1" flipV="1">
          <a:off x="8553450" y="866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7" name="Line 10"/>
        <xdr:cNvSpPr>
          <a:spLocks/>
        </xdr:cNvSpPr>
      </xdr:nvSpPr>
      <xdr:spPr>
        <a:xfrm flipH="1" flipV="1">
          <a:off x="8553450" y="103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8" name="Line 12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9" name="Line 13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819150</xdr:colOff>
      <xdr:row>44</xdr:row>
      <xdr:rowOff>180975</xdr:rowOff>
    </xdr:to>
    <xdr:sp>
      <xdr:nvSpPr>
        <xdr:cNvPr id="11" name="Line 16"/>
        <xdr:cNvSpPr>
          <a:spLocks/>
        </xdr:cNvSpPr>
      </xdr:nvSpPr>
      <xdr:spPr>
        <a:xfrm flipH="1" flipV="1">
          <a:off x="19050" y="79152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12" name="Line 18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13" name="Line 19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15" name="Line 21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17" name="Line 23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19" name="Line 25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20" name="Line 26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1" name="Line 27"/>
        <xdr:cNvSpPr>
          <a:spLocks/>
        </xdr:cNvSpPr>
      </xdr:nvSpPr>
      <xdr:spPr>
        <a:xfrm flipH="1" flipV="1">
          <a:off x="8553450" y="866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2" name="Line 28"/>
        <xdr:cNvSpPr>
          <a:spLocks/>
        </xdr:cNvSpPr>
      </xdr:nvSpPr>
      <xdr:spPr>
        <a:xfrm flipH="1" flipV="1">
          <a:off x="8553450" y="103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23" name="Line 30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24" name="Line 31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25" name="Line 32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26" name="Line 34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27" name="Line 35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29" name="Line 37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30" name="Line 38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819150</xdr:colOff>
      <xdr:row>44</xdr:row>
      <xdr:rowOff>180975</xdr:rowOff>
    </xdr:to>
    <xdr:sp>
      <xdr:nvSpPr>
        <xdr:cNvPr id="31" name="Line 40"/>
        <xdr:cNvSpPr>
          <a:spLocks/>
        </xdr:cNvSpPr>
      </xdr:nvSpPr>
      <xdr:spPr>
        <a:xfrm flipH="1" flipV="1">
          <a:off x="19050" y="7915275"/>
          <a:ext cx="80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32" name="Line 42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180975</xdr:rowOff>
    </xdr:to>
    <xdr:sp>
      <xdr:nvSpPr>
        <xdr:cNvPr id="33" name="Line 44"/>
        <xdr:cNvSpPr>
          <a:spLocks/>
        </xdr:cNvSpPr>
      </xdr:nvSpPr>
      <xdr:spPr>
        <a:xfrm flipH="1" flipV="1">
          <a:off x="8553450" y="791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819150</xdr:colOff>
      <xdr:row>84</xdr:row>
      <xdr:rowOff>190500</xdr:rowOff>
    </xdr:to>
    <xdr:sp>
      <xdr:nvSpPr>
        <xdr:cNvPr id="34" name="Line 45"/>
        <xdr:cNvSpPr>
          <a:spLocks/>
        </xdr:cNvSpPr>
      </xdr:nvSpPr>
      <xdr:spPr>
        <a:xfrm flipH="1" flipV="1">
          <a:off x="9525" y="151257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28575</xdr:rowOff>
    </xdr:from>
    <xdr:to>
      <xdr:col>0</xdr:col>
      <xdr:colOff>819150</xdr:colOff>
      <xdr:row>85</xdr:row>
      <xdr:rowOff>0</xdr:rowOff>
    </xdr:to>
    <xdr:sp>
      <xdr:nvSpPr>
        <xdr:cNvPr id="35" name="Line 46"/>
        <xdr:cNvSpPr>
          <a:spLocks/>
        </xdr:cNvSpPr>
      </xdr:nvSpPr>
      <xdr:spPr>
        <a:xfrm flipH="1" flipV="1">
          <a:off x="19050" y="15297150"/>
          <a:ext cx="800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36" name="Line 47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37" name="Line 48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38100</xdr:rowOff>
    </xdr:from>
    <xdr:to>
      <xdr:col>15</xdr:col>
      <xdr:colOff>0</xdr:colOff>
      <xdr:row>84</xdr:row>
      <xdr:rowOff>190500</xdr:rowOff>
    </xdr:to>
    <xdr:sp>
      <xdr:nvSpPr>
        <xdr:cNvPr id="38" name="Line 49"/>
        <xdr:cNvSpPr>
          <a:spLocks/>
        </xdr:cNvSpPr>
      </xdr:nvSpPr>
      <xdr:spPr>
        <a:xfrm flipH="1" flipV="1">
          <a:off x="8553450" y="1512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28575</xdr:rowOff>
    </xdr:from>
    <xdr:to>
      <xdr:col>15</xdr:col>
      <xdr:colOff>0</xdr:colOff>
      <xdr:row>85</xdr:row>
      <xdr:rowOff>0</xdr:rowOff>
    </xdr:to>
    <xdr:sp>
      <xdr:nvSpPr>
        <xdr:cNvPr id="39" name="Line 50"/>
        <xdr:cNvSpPr>
          <a:spLocks/>
        </xdr:cNvSpPr>
      </xdr:nvSpPr>
      <xdr:spPr>
        <a:xfrm flipH="1" flipV="1">
          <a:off x="8553450" y="15297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0" name="Line 52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1" name="Line 54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2" name="Line 55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3" name="Line 56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4" name="Line 58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28575</xdr:rowOff>
    </xdr:from>
    <xdr:to>
      <xdr:col>15</xdr:col>
      <xdr:colOff>0</xdr:colOff>
      <xdr:row>29</xdr:row>
      <xdr:rowOff>180975</xdr:rowOff>
    </xdr:to>
    <xdr:sp>
      <xdr:nvSpPr>
        <xdr:cNvPr id="45" name="Line 59"/>
        <xdr:cNvSpPr>
          <a:spLocks/>
        </xdr:cNvSpPr>
      </xdr:nvSpPr>
      <xdr:spPr>
        <a:xfrm flipH="1" flipV="1">
          <a:off x="8553450" y="5200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38100</xdr:rowOff>
    </xdr:from>
    <xdr:to>
      <xdr:col>1</xdr:col>
      <xdr:colOff>0</xdr:colOff>
      <xdr:row>44</xdr:row>
      <xdr:rowOff>180975</xdr:rowOff>
    </xdr:to>
    <xdr:sp>
      <xdr:nvSpPr>
        <xdr:cNvPr id="46" name="Line 72"/>
        <xdr:cNvSpPr>
          <a:spLocks/>
        </xdr:cNvSpPr>
      </xdr:nvSpPr>
      <xdr:spPr>
        <a:xfrm flipH="1" flipV="1">
          <a:off x="9525" y="7924800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28575</xdr:rowOff>
    </xdr:from>
    <xdr:to>
      <xdr:col>0</xdr:col>
      <xdr:colOff>819150</xdr:colOff>
      <xdr:row>45</xdr:row>
      <xdr:rowOff>0</xdr:rowOff>
    </xdr:to>
    <xdr:sp>
      <xdr:nvSpPr>
        <xdr:cNvPr id="47" name="Line 73"/>
        <xdr:cNvSpPr>
          <a:spLocks/>
        </xdr:cNvSpPr>
      </xdr:nvSpPr>
      <xdr:spPr>
        <a:xfrm flipH="1" flipV="1">
          <a:off x="19050" y="8096250"/>
          <a:ext cx="800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38100</xdr:rowOff>
    </xdr:from>
    <xdr:to>
      <xdr:col>15</xdr:col>
      <xdr:colOff>0</xdr:colOff>
      <xdr:row>44</xdr:row>
      <xdr:rowOff>180975</xdr:rowOff>
    </xdr:to>
    <xdr:sp>
      <xdr:nvSpPr>
        <xdr:cNvPr id="48" name="Line 74"/>
        <xdr:cNvSpPr>
          <a:spLocks/>
        </xdr:cNvSpPr>
      </xdr:nvSpPr>
      <xdr:spPr>
        <a:xfrm flipH="1" flipV="1">
          <a:off x="8553450" y="7924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28575</xdr:rowOff>
    </xdr:from>
    <xdr:to>
      <xdr:col>15</xdr:col>
      <xdr:colOff>0</xdr:colOff>
      <xdr:row>45</xdr:row>
      <xdr:rowOff>0</xdr:rowOff>
    </xdr:to>
    <xdr:sp>
      <xdr:nvSpPr>
        <xdr:cNvPr id="49" name="Line 75"/>
        <xdr:cNvSpPr>
          <a:spLocks/>
        </xdr:cNvSpPr>
      </xdr:nvSpPr>
      <xdr:spPr>
        <a:xfrm flipH="1" flipV="1">
          <a:off x="8553450" y="8096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38100</xdr:rowOff>
    </xdr:from>
    <xdr:to>
      <xdr:col>15</xdr:col>
      <xdr:colOff>0</xdr:colOff>
      <xdr:row>44</xdr:row>
      <xdr:rowOff>180975</xdr:rowOff>
    </xdr:to>
    <xdr:sp>
      <xdr:nvSpPr>
        <xdr:cNvPr id="50" name="Line 76"/>
        <xdr:cNvSpPr>
          <a:spLocks/>
        </xdr:cNvSpPr>
      </xdr:nvSpPr>
      <xdr:spPr>
        <a:xfrm flipH="1" flipV="1">
          <a:off x="8553450" y="7924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28575</xdr:rowOff>
    </xdr:from>
    <xdr:to>
      <xdr:col>15</xdr:col>
      <xdr:colOff>0</xdr:colOff>
      <xdr:row>45</xdr:row>
      <xdr:rowOff>0</xdr:rowOff>
    </xdr:to>
    <xdr:sp>
      <xdr:nvSpPr>
        <xdr:cNvPr id="51" name="Line 77"/>
        <xdr:cNvSpPr>
          <a:spLocks/>
        </xdr:cNvSpPr>
      </xdr:nvSpPr>
      <xdr:spPr>
        <a:xfrm flipH="1" flipV="1">
          <a:off x="8553450" y="8096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2" name="Line 79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3" name="Line 81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4" name="Line 83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5" name="Line 84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6" name="Line 85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7" name="Line 86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8" name="Line 88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0</xdr:colOff>
      <xdr:row>63</xdr:row>
      <xdr:rowOff>180975</xdr:rowOff>
    </xdr:to>
    <xdr:sp>
      <xdr:nvSpPr>
        <xdr:cNvPr id="59" name="Line 89"/>
        <xdr:cNvSpPr>
          <a:spLocks/>
        </xdr:cNvSpPr>
      </xdr:nvSpPr>
      <xdr:spPr>
        <a:xfrm flipH="1" flipV="1">
          <a:off x="8553450" y="1135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0"/>
  <sheetViews>
    <sheetView view="pageBreakPreview" zoomScaleSheetLayoutView="100" workbookViewId="0" topLeftCell="A31">
      <selection activeCell="C8" sqref="C8"/>
    </sheetView>
  </sheetViews>
  <sheetFormatPr defaultColWidth="9.140625" defaultRowHeight="17.25" customHeight="1"/>
  <cols>
    <col min="1" max="1" width="65.28125" style="224" customWidth="1"/>
    <col min="2" max="2" width="6.57421875" style="237" customWidth="1"/>
    <col min="3" max="3" width="13.28125" style="21" customWidth="1"/>
    <col min="4" max="4" width="14.28125" style="17" customWidth="1"/>
    <col min="5" max="5" width="10.8515625" style="224" bestFit="1" customWidth="1"/>
    <col min="6" max="6" width="11.140625" style="224" bestFit="1" customWidth="1"/>
    <col min="7" max="16384" width="9.140625" style="224" customWidth="1"/>
  </cols>
  <sheetData>
    <row r="1" spans="1:4" ht="17.25" customHeight="1">
      <c r="A1" s="256" t="s">
        <v>1</v>
      </c>
      <c r="B1" s="256"/>
      <c r="C1" s="256"/>
      <c r="D1" s="256"/>
    </row>
    <row r="2" spans="1:4" ht="17.25" customHeight="1">
      <c r="A2" s="256" t="s">
        <v>2</v>
      </c>
      <c r="B2" s="256"/>
      <c r="C2" s="256"/>
      <c r="D2" s="256"/>
    </row>
    <row r="3" spans="1:4" ht="17.25" customHeight="1">
      <c r="A3" s="256" t="s">
        <v>511</v>
      </c>
      <c r="B3" s="256"/>
      <c r="C3" s="256"/>
      <c r="D3" s="256"/>
    </row>
    <row r="4" spans="1:4" s="227" customFormat="1" ht="17.25" customHeight="1">
      <c r="A4" s="225" t="s">
        <v>3</v>
      </c>
      <c r="B4" s="226" t="s">
        <v>4</v>
      </c>
      <c r="C4" s="82" t="s">
        <v>5</v>
      </c>
      <c r="D4" s="7" t="s">
        <v>6</v>
      </c>
    </row>
    <row r="5" spans="1:4" s="227" customFormat="1" ht="17.25" customHeight="1">
      <c r="A5" s="228" t="s">
        <v>131</v>
      </c>
      <c r="B5" s="229" t="s">
        <v>233</v>
      </c>
      <c r="C5" s="148">
        <v>1610</v>
      </c>
      <c r="D5" s="146"/>
    </row>
    <row r="6" spans="1:4" s="227" customFormat="1" ht="17.25" customHeight="1">
      <c r="A6" s="230" t="s">
        <v>84</v>
      </c>
      <c r="B6" s="231" t="s">
        <v>234</v>
      </c>
      <c r="C6" s="85">
        <v>5588004.76</v>
      </c>
      <c r="D6" s="146"/>
    </row>
    <row r="7" spans="1:4" ht="17.25" customHeight="1">
      <c r="A7" s="230" t="s">
        <v>81</v>
      </c>
      <c r="B7" s="231" t="s">
        <v>235</v>
      </c>
      <c r="C7" s="85">
        <v>16752693.58</v>
      </c>
      <c r="D7" s="146"/>
    </row>
    <row r="8" spans="1:4" ht="17.25" customHeight="1">
      <c r="A8" s="230" t="s">
        <v>83</v>
      </c>
      <c r="B8" s="231" t="s">
        <v>235</v>
      </c>
      <c r="C8" s="85">
        <v>95637.72</v>
      </c>
      <c r="D8" s="84"/>
    </row>
    <row r="9" spans="1:4" ht="17.25" customHeight="1">
      <c r="A9" s="230" t="s">
        <v>82</v>
      </c>
      <c r="B9" s="231" t="s">
        <v>235</v>
      </c>
      <c r="C9" s="85">
        <v>1262.5</v>
      </c>
      <c r="D9" s="84"/>
    </row>
    <row r="10" spans="1:4" ht="17.25" customHeight="1">
      <c r="A10" s="230" t="s">
        <v>85</v>
      </c>
      <c r="B10" s="231" t="s">
        <v>236</v>
      </c>
      <c r="C10" s="85">
        <v>9943766.51</v>
      </c>
      <c r="D10" s="84"/>
    </row>
    <row r="11" spans="1:4" ht="17.25" customHeight="1">
      <c r="A11" s="230" t="s">
        <v>34</v>
      </c>
      <c r="B11" s="231" t="s">
        <v>163</v>
      </c>
      <c r="C11" s="85">
        <v>560340</v>
      </c>
      <c r="D11" s="84"/>
    </row>
    <row r="12" spans="1:4" ht="17.25" customHeight="1">
      <c r="A12" s="230" t="s">
        <v>237</v>
      </c>
      <c r="B12" s="231" t="s">
        <v>168</v>
      </c>
      <c r="C12" s="85">
        <v>3201964</v>
      </c>
      <c r="D12" s="84"/>
    </row>
    <row r="13" spans="1:4" ht="17.25" customHeight="1">
      <c r="A13" s="230" t="s">
        <v>130</v>
      </c>
      <c r="B13" s="231" t="s">
        <v>176</v>
      </c>
      <c r="C13" s="85">
        <v>124310</v>
      </c>
      <c r="D13" s="84"/>
    </row>
    <row r="14" spans="1:4" ht="17.25" customHeight="1">
      <c r="A14" s="230" t="s">
        <v>238</v>
      </c>
      <c r="B14" s="231" t="s">
        <v>179</v>
      </c>
      <c r="C14" s="85">
        <v>968268</v>
      </c>
      <c r="D14" s="84"/>
    </row>
    <row r="15" spans="1:4" ht="17.25" customHeight="1">
      <c r="A15" s="230" t="s">
        <v>7</v>
      </c>
      <c r="B15" s="231" t="s">
        <v>182</v>
      </c>
      <c r="C15" s="85">
        <v>2363820.25</v>
      </c>
      <c r="D15" s="84"/>
    </row>
    <row r="16" spans="1:4" ht="17.25" customHeight="1">
      <c r="A16" s="230" t="s">
        <v>8</v>
      </c>
      <c r="B16" s="231" t="s">
        <v>188</v>
      </c>
      <c r="C16" s="85">
        <v>1650625.9</v>
      </c>
      <c r="D16" s="84"/>
    </row>
    <row r="17" spans="1:4" ht="17.25" customHeight="1">
      <c r="A17" s="230" t="s">
        <v>9</v>
      </c>
      <c r="B17" s="231" t="s">
        <v>193</v>
      </c>
      <c r="C17" s="85">
        <v>1405681.24</v>
      </c>
      <c r="D17" s="84"/>
    </row>
    <row r="18" spans="1:4" ht="17.25" customHeight="1">
      <c r="A18" s="230" t="s">
        <v>10</v>
      </c>
      <c r="B18" s="231" t="s">
        <v>203</v>
      </c>
      <c r="C18" s="85">
        <v>266563.46</v>
      </c>
      <c r="D18" s="84"/>
    </row>
    <row r="19" spans="1:4" ht="17.25" customHeight="1">
      <c r="A19" s="230" t="s">
        <v>35</v>
      </c>
      <c r="B19" s="231" t="s">
        <v>209</v>
      </c>
      <c r="C19" s="85">
        <v>1510600</v>
      </c>
      <c r="D19" s="84"/>
    </row>
    <row r="20" spans="1:4" ht="17.25" customHeight="1">
      <c r="A20" s="230" t="s">
        <v>59</v>
      </c>
      <c r="B20" s="231" t="s">
        <v>211</v>
      </c>
      <c r="C20" s="85">
        <v>342543</v>
      </c>
      <c r="D20" s="84"/>
    </row>
    <row r="21" spans="1:4" ht="17.25" customHeight="1">
      <c r="A21" s="230" t="s">
        <v>60</v>
      </c>
      <c r="B21" s="231" t="s">
        <v>214</v>
      </c>
      <c r="C21" s="85">
        <v>1380400</v>
      </c>
      <c r="D21" s="84"/>
    </row>
    <row r="22" spans="1:4" ht="17.25" customHeight="1">
      <c r="A22" s="230" t="s">
        <v>466</v>
      </c>
      <c r="B22" s="231" t="s">
        <v>244</v>
      </c>
      <c r="C22" s="85">
        <v>1031560</v>
      </c>
      <c r="D22" s="84"/>
    </row>
    <row r="23" spans="1:4" ht="17.25" customHeight="1">
      <c r="A23" s="228" t="s">
        <v>240</v>
      </c>
      <c r="B23" s="231" t="s">
        <v>247</v>
      </c>
      <c r="C23" s="85">
        <v>5971400</v>
      </c>
      <c r="D23" s="84"/>
    </row>
    <row r="24" spans="1:4" ht="17.25" customHeight="1">
      <c r="A24" s="228" t="s">
        <v>241</v>
      </c>
      <c r="B24" s="231" t="s">
        <v>247</v>
      </c>
      <c r="C24" s="85">
        <v>990500</v>
      </c>
      <c r="D24" s="84"/>
    </row>
    <row r="25" spans="1:4" ht="17.25" customHeight="1">
      <c r="A25" s="230" t="s">
        <v>242</v>
      </c>
      <c r="B25" s="231" t="s">
        <v>247</v>
      </c>
      <c r="C25" s="85">
        <v>189000</v>
      </c>
      <c r="D25" s="147"/>
    </row>
    <row r="26" spans="1:4" ht="17.25" customHeight="1">
      <c r="A26" s="230" t="s">
        <v>243</v>
      </c>
      <c r="B26" s="231" t="s">
        <v>247</v>
      </c>
      <c r="C26" s="85">
        <v>6120</v>
      </c>
      <c r="D26" s="145"/>
    </row>
    <row r="27" spans="1:4" ht="17.25" customHeight="1">
      <c r="A27" s="230" t="s">
        <v>326</v>
      </c>
      <c r="B27" s="231" t="s">
        <v>247</v>
      </c>
      <c r="C27" s="85">
        <v>31500</v>
      </c>
      <c r="D27" s="145"/>
    </row>
    <row r="28" spans="1:4" ht="17.25" customHeight="1">
      <c r="A28" s="230" t="s">
        <v>327</v>
      </c>
      <c r="B28" s="231" t="s">
        <v>247</v>
      </c>
      <c r="C28" s="85">
        <v>25000</v>
      </c>
      <c r="D28" s="145"/>
    </row>
    <row r="29" spans="1:4" ht="17.25" customHeight="1">
      <c r="A29" s="230" t="s">
        <v>39</v>
      </c>
      <c r="B29" s="231" t="s">
        <v>245</v>
      </c>
      <c r="C29" s="85" t="s">
        <v>533</v>
      </c>
      <c r="D29" s="145"/>
    </row>
    <row r="30" spans="1:4" ht="17.25" customHeight="1">
      <c r="A30" s="230" t="s">
        <v>248</v>
      </c>
      <c r="B30" s="231" t="s">
        <v>253</v>
      </c>
      <c r="C30" s="85"/>
      <c r="D30" s="84">
        <v>22666489.9</v>
      </c>
    </row>
    <row r="31" spans="1:4" ht="17.25" customHeight="1">
      <c r="A31" s="228" t="s">
        <v>240</v>
      </c>
      <c r="B31" s="231" t="s">
        <v>247</v>
      </c>
      <c r="C31" s="85"/>
      <c r="D31" s="84">
        <v>6637200</v>
      </c>
    </row>
    <row r="32" spans="1:4" ht="17.25" customHeight="1">
      <c r="A32" s="228" t="s">
        <v>241</v>
      </c>
      <c r="B32" s="231" t="s">
        <v>247</v>
      </c>
      <c r="C32" s="85"/>
      <c r="D32" s="84">
        <v>1092000</v>
      </c>
    </row>
    <row r="33" spans="1:4" ht="17.25" customHeight="1">
      <c r="A33" s="230" t="s">
        <v>249</v>
      </c>
      <c r="B33" s="231" t="s">
        <v>247</v>
      </c>
      <c r="C33" s="85"/>
      <c r="D33" s="84">
        <v>196740</v>
      </c>
    </row>
    <row r="34" spans="1:4" ht="17.25" customHeight="1">
      <c r="A34" s="230" t="s">
        <v>326</v>
      </c>
      <c r="B34" s="231" t="s">
        <v>247</v>
      </c>
      <c r="C34" s="85"/>
      <c r="D34" s="84">
        <v>35000</v>
      </c>
    </row>
    <row r="35" spans="1:4" ht="17.25" customHeight="1">
      <c r="A35" s="230" t="s">
        <v>327</v>
      </c>
      <c r="B35" s="231" t="s">
        <v>247</v>
      </c>
      <c r="C35" s="85"/>
      <c r="D35" s="84">
        <v>25000</v>
      </c>
    </row>
    <row r="36" spans="1:4" ht="17.25" customHeight="1">
      <c r="A36" s="230" t="s">
        <v>512</v>
      </c>
      <c r="B36" s="231" t="s">
        <v>247</v>
      </c>
      <c r="C36" s="85"/>
      <c r="D36" s="84">
        <v>124000</v>
      </c>
    </row>
    <row r="37" spans="1:4" ht="17.25" customHeight="1">
      <c r="A37" s="230" t="s">
        <v>465</v>
      </c>
      <c r="B37" s="231" t="s">
        <v>244</v>
      </c>
      <c r="C37" s="85"/>
      <c r="D37" s="84">
        <v>1127197.72</v>
      </c>
    </row>
    <row r="38" spans="1:4" ht="17.25" customHeight="1">
      <c r="A38" s="230" t="s">
        <v>11</v>
      </c>
      <c r="B38" s="231" t="s">
        <v>250</v>
      </c>
      <c r="C38" s="85"/>
      <c r="D38" s="84">
        <v>12200739.73</v>
      </c>
    </row>
    <row r="39" spans="1:4" ht="17.25" customHeight="1">
      <c r="A39" s="230" t="s">
        <v>300</v>
      </c>
      <c r="B39" s="231" t="s">
        <v>251</v>
      </c>
      <c r="C39" s="85"/>
      <c r="D39" s="84">
        <v>9943766.51</v>
      </c>
    </row>
    <row r="40" spans="1:4" ht="17.25" customHeight="1">
      <c r="A40" s="230" t="s">
        <v>301</v>
      </c>
      <c r="B40" s="231" t="s">
        <v>252</v>
      </c>
      <c r="C40" s="85"/>
      <c r="D40" s="84">
        <v>355037.06</v>
      </c>
    </row>
    <row r="41" spans="1:4" ht="17.25" customHeight="1">
      <c r="A41" s="230"/>
      <c r="B41" s="232"/>
      <c r="C41" s="85"/>
      <c r="D41" s="85"/>
    </row>
    <row r="42" spans="2:5" ht="17.25" customHeight="1">
      <c r="B42" s="233"/>
      <c r="C42" s="15">
        <f>SUM(C5:C41)</f>
        <v>54403170.92</v>
      </c>
      <c r="D42" s="16">
        <f>SUM(D25:D41)</f>
        <v>54403170.919999994</v>
      </c>
      <c r="E42" s="234"/>
    </row>
    <row r="43" spans="1:4" ht="17.25" customHeight="1">
      <c r="A43" s="258" t="s">
        <v>256</v>
      </c>
      <c r="B43" s="258"/>
      <c r="C43" s="258"/>
      <c r="D43" s="258"/>
    </row>
    <row r="44" spans="1:4" ht="17.25" customHeight="1">
      <c r="A44" s="258" t="s">
        <v>257</v>
      </c>
      <c r="B44" s="258"/>
      <c r="C44" s="258"/>
      <c r="D44" s="258"/>
    </row>
    <row r="45" spans="1:4" ht="17.25" customHeight="1">
      <c r="A45" s="236" t="s">
        <v>255</v>
      </c>
      <c r="B45" s="235"/>
      <c r="C45" s="19"/>
      <c r="D45" s="19"/>
    </row>
    <row r="46" spans="1:4" ht="17.25" customHeight="1">
      <c r="A46" s="227" t="s">
        <v>254</v>
      </c>
      <c r="B46" s="227"/>
      <c r="C46" s="8"/>
      <c r="D46" s="8"/>
    </row>
    <row r="47" spans="1:4" ht="17.25" customHeight="1">
      <c r="A47" s="227" t="s">
        <v>16</v>
      </c>
      <c r="B47" s="227"/>
      <c r="C47" s="8"/>
      <c r="D47" s="8"/>
    </row>
    <row r="48" spans="1:4" ht="17.25" customHeight="1">
      <c r="A48" s="223" t="s">
        <v>513</v>
      </c>
      <c r="B48" s="223"/>
      <c r="C48" s="132"/>
      <c r="D48" s="132"/>
    </row>
    <row r="49" spans="1:4" ht="17.25" customHeight="1">
      <c r="A49" s="257" t="s">
        <v>514</v>
      </c>
      <c r="B49" s="257"/>
      <c r="C49" s="257"/>
      <c r="D49" s="257"/>
    </row>
    <row r="50" spans="1:4" ht="17.25" customHeight="1">
      <c r="A50" s="257" t="s">
        <v>18</v>
      </c>
      <c r="B50" s="257"/>
      <c r="C50" s="257"/>
      <c r="D50" s="257"/>
    </row>
    <row r="51" spans="1:4" ht="17.25" customHeight="1">
      <c r="A51" s="236" t="s">
        <v>19</v>
      </c>
      <c r="B51" s="227"/>
      <c r="C51" s="8"/>
      <c r="D51" s="90">
        <v>326465</v>
      </c>
    </row>
    <row r="52" spans="1:4" ht="17.25" customHeight="1">
      <c r="A52" s="224" t="s">
        <v>20</v>
      </c>
      <c r="D52" s="17">
        <v>87.6</v>
      </c>
    </row>
    <row r="53" spans="1:4" ht="17.25" customHeight="1">
      <c r="A53" s="224" t="s">
        <v>21</v>
      </c>
      <c r="D53" s="17">
        <v>7484.46</v>
      </c>
    </row>
    <row r="54" spans="1:4" ht="17.25" customHeight="1">
      <c r="A54" s="224" t="s">
        <v>467</v>
      </c>
      <c r="D54" s="17">
        <v>21000</v>
      </c>
    </row>
    <row r="55" spans="1:4" ht="17.25" customHeight="1">
      <c r="A55" s="224" t="s">
        <v>468</v>
      </c>
      <c r="D55" s="17">
        <v>0</v>
      </c>
    </row>
    <row r="56" spans="1:4" ht="17.25" customHeight="1">
      <c r="A56" s="239" t="s">
        <v>22</v>
      </c>
      <c r="D56" s="22">
        <f>SUM(D51:D55)</f>
        <v>355037.06</v>
      </c>
    </row>
    <row r="57" spans="1:4" ht="17.25" customHeight="1">
      <c r="A57" s="227"/>
      <c r="D57" s="22"/>
    </row>
    <row r="58" spans="2:4" ht="17.25" customHeight="1">
      <c r="B58" s="224"/>
      <c r="C58" s="6"/>
      <c r="D58" s="6"/>
    </row>
    <row r="59" spans="2:4" ht="17.25" customHeight="1">
      <c r="B59" s="224"/>
      <c r="C59" s="6"/>
      <c r="D59" s="6"/>
    </row>
    <row r="60" spans="2:4" ht="17.25" customHeight="1">
      <c r="B60" s="224"/>
      <c r="C60" s="6"/>
      <c r="D60" s="6"/>
    </row>
    <row r="61" spans="2:4" ht="17.25" customHeight="1">
      <c r="B61" s="224"/>
      <c r="C61" s="6"/>
      <c r="D61" s="6"/>
    </row>
    <row r="62" spans="2:4" ht="17.25" customHeight="1">
      <c r="B62" s="224"/>
      <c r="C62" s="6"/>
      <c r="D62" s="6"/>
    </row>
    <row r="63" spans="2:4" ht="17.25" customHeight="1">
      <c r="B63" s="224"/>
      <c r="C63" s="6"/>
      <c r="D63" s="6"/>
    </row>
    <row r="64" spans="2:4" ht="17.25" customHeight="1">
      <c r="B64" s="224"/>
      <c r="C64" s="6"/>
      <c r="D64" s="6"/>
    </row>
    <row r="65" spans="2:4" ht="17.25" customHeight="1">
      <c r="B65" s="224"/>
      <c r="C65" s="6"/>
      <c r="D65" s="6"/>
    </row>
    <row r="66" spans="2:4" ht="17.25" customHeight="1">
      <c r="B66" s="224"/>
      <c r="C66" s="6"/>
      <c r="D66" s="6"/>
    </row>
    <row r="67" spans="2:4" ht="17.25" customHeight="1">
      <c r="B67" s="224"/>
      <c r="C67" s="6"/>
      <c r="D67" s="6"/>
    </row>
    <row r="68" spans="2:4" ht="17.25" customHeight="1">
      <c r="B68" s="224"/>
      <c r="C68" s="6"/>
      <c r="D68" s="6"/>
    </row>
    <row r="69" spans="2:4" ht="17.25" customHeight="1">
      <c r="B69" s="224"/>
      <c r="C69" s="6"/>
      <c r="D69" s="6"/>
    </row>
    <row r="70" spans="2:4" ht="17.25" customHeight="1">
      <c r="B70" s="224"/>
      <c r="C70" s="6"/>
      <c r="D70" s="6"/>
    </row>
    <row r="71" spans="2:4" ht="17.25" customHeight="1">
      <c r="B71" s="224"/>
      <c r="C71" s="6"/>
      <c r="D71" s="6"/>
    </row>
    <row r="72" spans="2:4" ht="17.25" customHeight="1">
      <c r="B72" s="224"/>
      <c r="C72" s="6"/>
      <c r="D72" s="6"/>
    </row>
    <row r="73" spans="2:4" ht="17.25" customHeight="1">
      <c r="B73" s="224"/>
      <c r="C73" s="6"/>
      <c r="D73" s="6"/>
    </row>
    <row r="74" spans="2:4" ht="17.25" customHeight="1">
      <c r="B74" s="224"/>
      <c r="C74" s="6"/>
      <c r="D74" s="6"/>
    </row>
    <row r="75" spans="2:4" ht="17.25" customHeight="1">
      <c r="B75" s="224"/>
      <c r="C75" s="6"/>
      <c r="D75" s="6"/>
    </row>
    <row r="76" spans="2:4" ht="17.25" customHeight="1">
      <c r="B76" s="224"/>
      <c r="C76" s="6"/>
      <c r="D76" s="6"/>
    </row>
    <row r="77" spans="2:4" ht="17.25" customHeight="1">
      <c r="B77" s="224"/>
      <c r="C77" s="6"/>
      <c r="D77" s="6"/>
    </row>
    <row r="78" spans="2:4" ht="17.25" customHeight="1">
      <c r="B78" s="224"/>
      <c r="C78" s="6"/>
      <c r="D78" s="6"/>
    </row>
    <row r="79" spans="2:4" ht="17.25" customHeight="1">
      <c r="B79" s="224"/>
      <c r="C79" s="6"/>
      <c r="D79" s="6"/>
    </row>
    <row r="80" spans="2:4" ht="17.25" customHeight="1">
      <c r="B80" s="224"/>
      <c r="C80" s="6"/>
      <c r="D80" s="6"/>
    </row>
    <row r="81" spans="2:4" ht="17.25" customHeight="1">
      <c r="B81" s="224"/>
      <c r="C81" s="6"/>
      <c r="D81" s="6"/>
    </row>
    <row r="82" spans="2:4" ht="17.25" customHeight="1">
      <c r="B82" s="224"/>
      <c r="C82" s="6"/>
      <c r="D82" s="6"/>
    </row>
    <row r="83" spans="2:4" ht="17.25" customHeight="1">
      <c r="B83" s="224"/>
      <c r="C83" s="6"/>
      <c r="D83" s="6"/>
    </row>
    <row r="84" spans="2:4" ht="17.25" customHeight="1">
      <c r="B84" s="224"/>
      <c r="C84" s="6"/>
      <c r="D84" s="6"/>
    </row>
    <row r="85" spans="2:4" ht="17.25" customHeight="1">
      <c r="B85" s="224"/>
      <c r="C85" s="6"/>
      <c r="D85" s="6"/>
    </row>
    <row r="86" spans="2:4" ht="17.25" customHeight="1">
      <c r="B86" s="224"/>
      <c r="C86" s="6"/>
      <c r="D86" s="6"/>
    </row>
    <row r="87" spans="2:4" ht="17.25" customHeight="1">
      <c r="B87" s="224"/>
      <c r="C87" s="6"/>
      <c r="D87" s="6"/>
    </row>
    <row r="88" spans="2:4" ht="17.25" customHeight="1">
      <c r="B88" s="224"/>
      <c r="C88" s="6"/>
      <c r="D88" s="6"/>
    </row>
    <row r="89" spans="2:4" ht="17.25" customHeight="1">
      <c r="B89" s="224"/>
      <c r="C89" s="6"/>
      <c r="D89" s="6"/>
    </row>
    <row r="90" spans="2:4" ht="17.25" customHeight="1">
      <c r="B90" s="224"/>
      <c r="C90" s="6"/>
      <c r="D90" s="6"/>
    </row>
    <row r="91" spans="2:4" ht="17.25" customHeight="1">
      <c r="B91" s="224"/>
      <c r="C91" s="6"/>
      <c r="D91" s="6"/>
    </row>
    <row r="92" spans="2:4" ht="17.25" customHeight="1">
      <c r="B92" s="224"/>
      <c r="C92" s="6"/>
      <c r="D92" s="6"/>
    </row>
    <row r="93" spans="2:4" ht="17.25" customHeight="1">
      <c r="B93" s="224"/>
      <c r="C93" s="6"/>
      <c r="D93" s="6"/>
    </row>
    <row r="94" spans="2:4" ht="17.25" customHeight="1">
      <c r="B94" s="224"/>
      <c r="C94" s="6"/>
      <c r="D94" s="6"/>
    </row>
    <row r="95" spans="2:4" ht="17.25" customHeight="1">
      <c r="B95" s="224"/>
      <c r="C95" s="6"/>
      <c r="D95" s="6"/>
    </row>
    <row r="96" spans="2:4" ht="17.25" customHeight="1">
      <c r="B96" s="224"/>
      <c r="C96" s="6"/>
      <c r="D96" s="6"/>
    </row>
    <row r="97" spans="2:4" ht="17.25" customHeight="1">
      <c r="B97" s="224"/>
      <c r="C97" s="6"/>
      <c r="D97" s="6"/>
    </row>
    <row r="98" spans="2:4" ht="17.25" customHeight="1">
      <c r="B98" s="224"/>
      <c r="C98" s="6"/>
      <c r="D98" s="6"/>
    </row>
    <row r="99" spans="2:4" ht="17.25" customHeight="1">
      <c r="B99" s="224"/>
      <c r="C99" s="6"/>
      <c r="D99" s="6"/>
    </row>
    <row r="100" spans="2:4" ht="17.25" customHeight="1">
      <c r="B100" s="224"/>
      <c r="C100" s="6"/>
      <c r="D100" s="6"/>
    </row>
    <row r="101" spans="2:4" ht="17.25" customHeight="1">
      <c r="B101" s="224"/>
      <c r="C101" s="6"/>
      <c r="D101" s="6"/>
    </row>
    <row r="102" spans="2:4" ht="17.25" customHeight="1">
      <c r="B102" s="224"/>
      <c r="C102" s="6"/>
      <c r="D102" s="6"/>
    </row>
    <row r="103" spans="2:4" ht="17.25" customHeight="1">
      <c r="B103" s="224"/>
      <c r="C103" s="6"/>
      <c r="D103" s="6"/>
    </row>
    <row r="104" spans="2:4" ht="17.25" customHeight="1">
      <c r="B104" s="224"/>
      <c r="C104" s="6"/>
      <c r="D104" s="6"/>
    </row>
    <row r="105" spans="2:4" ht="17.25" customHeight="1">
      <c r="B105" s="224"/>
      <c r="C105" s="6"/>
      <c r="D105" s="6"/>
    </row>
    <row r="106" spans="2:4" ht="17.25" customHeight="1">
      <c r="B106" s="224"/>
      <c r="C106" s="6"/>
      <c r="D106" s="6"/>
    </row>
    <row r="107" spans="2:4" ht="17.25" customHeight="1">
      <c r="B107" s="224"/>
      <c r="C107" s="6"/>
      <c r="D107" s="6"/>
    </row>
    <row r="108" spans="2:4" ht="17.25" customHeight="1">
      <c r="B108" s="224"/>
      <c r="C108" s="6"/>
      <c r="D108" s="6"/>
    </row>
    <row r="109" spans="2:4" ht="17.25" customHeight="1">
      <c r="B109" s="224"/>
      <c r="C109" s="6"/>
      <c r="D109" s="6"/>
    </row>
    <row r="110" spans="2:4" ht="17.25" customHeight="1">
      <c r="B110" s="224"/>
      <c r="C110" s="6"/>
      <c r="D110" s="6"/>
    </row>
    <row r="111" spans="2:4" ht="17.25" customHeight="1">
      <c r="B111" s="224"/>
      <c r="C111" s="6"/>
      <c r="D111" s="6"/>
    </row>
    <row r="112" spans="2:4" ht="17.25" customHeight="1">
      <c r="B112" s="224"/>
      <c r="C112" s="6"/>
      <c r="D112" s="6"/>
    </row>
    <row r="113" spans="2:4" ht="17.25" customHeight="1">
      <c r="B113" s="224"/>
      <c r="C113" s="6"/>
      <c r="D113" s="6"/>
    </row>
    <row r="114" spans="2:4" ht="17.25" customHeight="1">
      <c r="B114" s="224"/>
      <c r="C114" s="6"/>
      <c r="D114" s="6"/>
    </row>
    <row r="115" spans="2:4" ht="17.25" customHeight="1">
      <c r="B115" s="224"/>
      <c r="C115" s="6"/>
      <c r="D115" s="6"/>
    </row>
    <row r="116" spans="2:4" ht="17.25" customHeight="1">
      <c r="B116" s="224"/>
      <c r="C116" s="6"/>
      <c r="D116" s="6"/>
    </row>
    <row r="117" spans="2:4" ht="17.25" customHeight="1">
      <c r="B117" s="224"/>
      <c r="C117" s="6"/>
      <c r="D117" s="6"/>
    </row>
    <row r="118" spans="2:4" ht="17.25" customHeight="1">
      <c r="B118" s="224"/>
      <c r="C118" s="6"/>
      <c r="D118" s="6"/>
    </row>
    <row r="119" spans="2:4" ht="17.25" customHeight="1">
      <c r="B119" s="224"/>
      <c r="C119" s="6"/>
      <c r="D119" s="6"/>
    </row>
    <row r="120" spans="2:4" ht="17.25" customHeight="1">
      <c r="B120" s="224"/>
      <c r="C120" s="6"/>
      <c r="D120" s="6"/>
    </row>
    <row r="121" spans="2:4" ht="17.25" customHeight="1">
      <c r="B121" s="224"/>
      <c r="C121" s="6"/>
      <c r="D121" s="6"/>
    </row>
    <row r="122" spans="2:4" ht="17.25" customHeight="1">
      <c r="B122" s="224"/>
      <c r="C122" s="6"/>
      <c r="D122" s="6"/>
    </row>
    <row r="123" spans="2:4" ht="17.25" customHeight="1">
      <c r="B123" s="224"/>
      <c r="C123" s="6"/>
      <c r="D123" s="6"/>
    </row>
    <row r="124" spans="2:4" ht="17.25" customHeight="1">
      <c r="B124" s="224"/>
      <c r="C124" s="6"/>
      <c r="D124" s="6"/>
    </row>
    <row r="125" spans="2:4" ht="17.25" customHeight="1">
      <c r="B125" s="224"/>
      <c r="C125" s="6"/>
      <c r="D125" s="6"/>
    </row>
    <row r="126" spans="2:4" ht="17.25" customHeight="1">
      <c r="B126" s="224"/>
      <c r="C126" s="6"/>
      <c r="D126" s="6"/>
    </row>
    <row r="127" spans="2:4" ht="17.25" customHeight="1">
      <c r="B127" s="224"/>
      <c r="C127" s="6"/>
      <c r="D127" s="6"/>
    </row>
    <row r="128" spans="2:4" ht="17.25" customHeight="1">
      <c r="B128" s="224"/>
      <c r="C128" s="6"/>
      <c r="D128" s="6"/>
    </row>
    <row r="129" spans="2:4" ht="17.25" customHeight="1">
      <c r="B129" s="224"/>
      <c r="C129" s="6"/>
      <c r="D129" s="6"/>
    </row>
    <row r="130" spans="2:4" ht="17.25" customHeight="1">
      <c r="B130" s="224"/>
      <c r="C130" s="6"/>
      <c r="D130" s="6"/>
    </row>
    <row r="131" spans="2:4" ht="17.25" customHeight="1">
      <c r="B131" s="224"/>
      <c r="C131" s="6"/>
      <c r="D131" s="6"/>
    </row>
    <row r="132" spans="2:4" ht="17.25" customHeight="1">
      <c r="B132" s="224"/>
      <c r="C132" s="6"/>
      <c r="D132" s="6"/>
    </row>
    <row r="133" spans="2:4" ht="17.25" customHeight="1">
      <c r="B133" s="224"/>
      <c r="C133" s="6"/>
      <c r="D133" s="6"/>
    </row>
    <row r="134" spans="2:4" ht="17.25" customHeight="1">
      <c r="B134" s="224"/>
      <c r="C134" s="6"/>
      <c r="D134" s="6"/>
    </row>
    <row r="135" spans="2:4" ht="17.25" customHeight="1">
      <c r="B135" s="224"/>
      <c r="C135" s="6"/>
      <c r="D135" s="6"/>
    </row>
    <row r="136" spans="2:4" ht="17.25" customHeight="1">
      <c r="B136" s="224"/>
      <c r="C136" s="6"/>
      <c r="D136" s="6"/>
    </row>
    <row r="137" spans="2:4" ht="17.25" customHeight="1">
      <c r="B137" s="224"/>
      <c r="C137" s="6"/>
      <c r="D137" s="6"/>
    </row>
    <row r="138" spans="2:4" ht="17.25" customHeight="1">
      <c r="B138" s="224"/>
      <c r="C138" s="6"/>
      <c r="D138" s="6"/>
    </row>
    <row r="139" spans="2:4" ht="17.25" customHeight="1">
      <c r="B139" s="224"/>
      <c r="C139" s="6"/>
      <c r="D139" s="6"/>
    </row>
    <row r="140" spans="2:4" ht="17.25" customHeight="1">
      <c r="B140" s="224"/>
      <c r="C140" s="6"/>
      <c r="D140" s="6"/>
    </row>
    <row r="141" spans="2:4" ht="17.25" customHeight="1">
      <c r="B141" s="224"/>
      <c r="C141" s="6"/>
      <c r="D141" s="6"/>
    </row>
    <row r="142" spans="2:4" ht="17.25" customHeight="1">
      <c r="B142" s="224"/>
      <c r="C142" s="6"/>
      <c r="D142" s="6"/>
    </row>
    <row r="143" spans="2:4" ht="17.25" customHeight="1">
      <c r="B143" s="224"/>
      <c r="C143" s="6"/>
      <c r="D143" s="6"/>
    </row>
    <row r="144" spans="2:4" ht="17.25" customHeight="1">
      <c r="B144" s="224"/>
      <c r="C144" s="6"/>
      <c r="D144" s="6"/>
    </row>
    <row r="145" spans="2:4" ht="17.25" customHeight="1">
      <c r="B145" s="224"/>
      <c r="C145" s="6"/>
      <c r="D145" s="6"/>
    </row>
    <row r="146" spans="2:4" ht="17.25" customHeight="1">
      <c r="B146" s="224"/>
      <c r="C146" s="6"/>
      <c r="D146" s="6"/>
    </row>
    <row r="147" spans="2:4" ht="17.25" customHeight="1">
      <c r="B147" s="224"/>
      <c r="C147" s="6"/>
      <c r="D147" s="6"/>
    </row>
    <row r="148" spans="2:4" ht="17.25" customHeight="1">
      <c r="B148" s="224"/>
      <c r="C148" s="6"/>
      <c r="D148" s="6"/>
    </row>
    <row r="149" spans="2:4" ht="17.25" customHeight="1">
      <c r="B149" s="224"/>
      <c r="C149" s="6"/>
      <c r="D149" s="6"/>
    </row>
    <row r="150" spans="2:4" ht="17.25" customHeight="1">
      <c r="B150" s="224"/>
      <c r="C150" s="6"/>
      <c r="D150" s="6"/>
    </row>
    <row r="151" spans="2:4" ht="17.25" customHeight="1">
      <c r="B151" s="224"/>
      <c r="C151" s="6"/>
      <c r="D151" s="6"/>
    </row>
    <row r="152" spans="2:4" ht="17.25" customHeight="1">
      <c r="B152" s="224"/>
      <c r="C152" s="6"/>
      <c r="D152" s="6"/>
    </row>
    <row r="153" spans="2:4" ht="17.25" customHeight="1">
      <c r="B153" s="224"/>
      <c r="C153" s="6"/>
      <c r="D153" s="6"/>
    </row>
    <row r="154" spans="2:4" ht="17.25" customHeight="1">
      <c r="B154" s="224"/>
      <c r="C154" s="6"/>
      <c r="D154" s="6"/>
    </row>
    <row r="155" spans="2:4" ht="17.25" customHeight="1">
      <c r="B155" s="224"/>
      <c r="C155" s="6"/>
      <c r="D155" s="6"/>
    </row>
    <row r="156" spans="2:4" ht="17.25" customHeight="1">
      <c r="B156" s="224"/>
      <c r="C156" s="6"/>
      <c r="D156" s="6"/>
    </row>
    <row r="157" spans="2:4" ht="17.25" customHeight="1">
      <c r="B157" s="224"/>
      <c r="C157" s="6"/>
      <c r="D157" s="6"/>
    </row>
    <row r="158" spans="2:4" ht="17.25" customHeight="1">
      <c r="B158" s="224"/>
      <c r="C158" s="6"/>
      <c r="D158" s="6"/>
    </row>
    <row r="159" spans="2:4" ht="17.25" customHeight="1">
      <c r="B159" s="224"/>
      <c r="C159" s="6"/>
      <c r="D159" s="6"/>
    </row>
    <row r="160" spans="2:4" ht="17.25" customHeight="1">
      <c r="B160" s="224"/>
      <c r="C160" s="6"/>
      <c r="D160" s="6"/>
    </row>
    <row r="161" spans="2:4" ht="17.25" customHeight="1">
      <c r="B161" s="224"/>
      <c r="C161" s="6"/>
      <c r="D161" s="6"/>
    </row>
    <row r="162" spans="2:4" ht="17.25" customHeight="1">
      <c r="B162" s="224"/>
      <c r="C162" s="6"/>
      <c r="D162" s="6"/>
    </row>
    <row r="163" spans="2:4" ht="17.25" customHeight="1">
      <c r="B163" s="224"/>
      <c r="C163" s="6"/>
      <c r="D163" s="6"/>
    </row>
    <row r="164" spans="2:4" ht="17.25" customHeight="1">
      <c r="B164" s="224"/>
      <c r="C164" s="6"/>
      <c r="D164" s="6"/>
    </row>
    <row r="165" spans="2:4" ht="17.25" customHeight="1">
      <c r="B165" s="224"/>
      <c r="C165" s="6"/>
      <c r="D165" s="6"/>
    </row>
    <row r="166" spans="2:4" ht="17.25" customHeight="1">
      <c r="B166" s="224"/>
      <c r="C166" s="6"/>
      <c r="D166" s="6"/>
    </row>
    <row r="167" spans="2:4" ht="17.25" customHeight="1">
      <c r="B167" s="224"/>
      <c r="C167" s="6"/>
      <c r="D167" s="6"/>
    </row>
    <row r="168" spans="2:4" ht="17.25" customHeight="1">
      <c r="B168" s="224"/>
      <c r="C168" s="6"/>
      <c r="D168" s="6"/>
    </row>
    <row r="169" spans="2:4" ht="17.25" customHeight="1">
      <c r="B169" s="224"/>
      <c r="C169" s="6"/>
      <c r="D169" s="6"/>
    </row>
    <row r="170" spans="2:4" ht="17.25" customHeight="1">
      <c r="B170" s="224"/>
      <c r="C170" s="6"/>
      <c r="D170" s="6"/>
    </row>
    <row r="171" spans="2:4" ht="17.25" customHeight="1">
      <c r="B171" s="224"/>
      <c r="C171" s="6"/>
      <c r="D171" s="6"/>
    </row>
    <row r="172" spans="2:4" ht="17.25" customHeight="1">
      <c r="B172" s="224"/>
      <c r="C172" s="6"/>
      <c r="D172" s="6"/>
    </row>
    <row r="173" spans="2:4" ht="17.25" customHeight="1">
      <c r="B173" s="224"/>
      <c r="C173" s="6"/>
      <c r="D173" s="6"/>
    </row>
    <row r="174" spans="2:4" ht="17.25" customHeight="1">
      <c r="B174" s="224"/>
      <c r="C174" s="6"/>
      <c r="D174" s="6"/>
    </row>
    <row r="175" spans="2:4" ht="17.25" customHeight="1">
      <c r="B175" s="224"/>
      <c r="C175" s="6"/>
      <c r="D175" s="6"/>
    </row>
    <row r="176" spans="2:4" ht="17.25" customHeight="1">
      <c r="B176" s="224"/>
      <c r="C176" s="6"/>
      <c r="D176" s="6"/>
    </row>
    <row r="177" spans="2:4" ht="17.25" customHeight="1">
      <c r="B177" s="224"/>
      <c r="C177" s="6"/>
      <c r="D177" s="6"/>
    </row>
    <row r="178" spans="2:4" ht="17.25" customHeight="1">
      <c r="B178" s="224"/>
      <c r="C178" s="6"/>
      <c r="D178" s="6"/>
    </row>
    <row r="179" spans="2:4" ht="17.25" customHeight="1">
      <c r="B179" s="224"/>
      <c r="C179" s="6"/>
      <c r="D179" s="6"/>
    </row>
    <row r="180" spans="2:4" ht="17.25" customHeight="1">
      <c r="B180" s="224"/>
      <c r="C180" s="6"/>
      <c r="D180" s="6"/>
    </row>
    <row r="181" spans="2:4" ht="17.25" customHeight="1">
      <c r="B181" s="224"/>
      <c r="C181" s="6"/>
      <c r="D181" s="6"/>
    </row>
    <row r="182" spans="2:4" ht="17.25" customHeight="1">
      <c r="B182" s="224"/>
      <c r="C182" s="6"/>
      <c r="D182" s="6"/>
    </row>
    <row r="183" spans="2:4" ht="17.25" customHeight="1">
      <c r="B183" s="224"/>
      <c r="C183" s="6"/>
      <c r="D183" s="6"/>
    </row>
    <row r="184" spans="2:4" ht="17.25" customHeight="1">
      <c r="B184" s="224"/>
      <c r="C184" s="6"/>
      <c r="D184" s="6"/>
    </row>
    <row r="185" spans="2:4" ht="17.25" customHeight="1">
      <c r="B185" s="224"/>
      <c r="C185" s="6"/>
      <c r="D185" s="6"/>
    </row>
    <row r="186" spans="2:4" ht="17.25" customHeight="1">
      <c r="B186" s="224"/>
      <c r="C186" s="6"/>
      <c r="D186" s="6"/>
    </row>
    <row r="187" spans="2:4" ht="17.25" customHeight="1">
      <c r="B187" s="224"/>
      <c r="C187" s="6"/>
      <c r="D187" s="6"/>
    </row>
    <row r="188" spans="2:4" ht="17.25" customHeight="1">
      <c r="B188" s="224"/>
      <c r="C188" s="6"/>
      <c r="D188" s="6"/>
    </row>
    <row r="189" spans="2:4" ht="17.25" customHeight="1">
      <c r="B189" s="224"/>
      <c r="C189" s="6"/>
      <c r="D189" s="6"/>
    </row>
    <row r="190" spans="2:4" ht="17.25" customHeight="1">
      <c r="B190" s="224"/>
      <c r="C190" s="6"/>
      <c r="D190" s="6"/>
    </row>
    <row r="191" spans="2:4" ht="17.25" customHeight="1">
      <c r="B191" s="224"/>
      <c r="C191" s="6"/>
      <c r="D191" s="6"/>
    </row>
    <row r="192" spans="2:4" ht="17.25" customHeight="1">
      <c r="B192" s="224"/>
      <c r="C192" s="6"/>
      <c r="D192" s="6"/>
    </row>
    <row r="193" spans="2:4" ht="17.25" customHeight="1">
      <c r="B193" s="224"/>
      <c r="C193" s="6"/>
      <c r="D193" s="6"/>
    </row>
    <row r="194" spans="2:4" ht="17.25" customHeight="1">
      <c r="B194" s="224"/>
      <c r="C194" s="6"/>
      <c r="D194" s="6"/>
    </row>
    <row r="195" spans="2:4" ht="17.25" customHeight="1">
      <c r="B195" s="224"/>
      <c r="C195" s="6"/>
      <c r="D195" s="6"/>
    </row>
    <row r="196" spans="2:4" ht="17.25" customHeight="1">
      <c r="B196" s="224"/>
      <c r="C196" s="6"/>
      <c r="D196" s="6"/>
    </row>
    <row r="197" spans="2:4" ht="17.25" customHeight="1">
      <c r="B197" s="224"/>
      <c r="C197" s="6"/>
      <c r="D197" s="6"/>
    </row>
    <row r="198" spans="2:4" ht="17.25" customHeight="1">
      <c r="B198" s="224"/>
      <c r="C198" s="6"/>
      <c r="D198" s="6"/>
    </row>
    <row r="199" spans="2:4" ht="17.25" customHeight="1">
      <c r="B199" s="224"/>
      <c r="C199" s="6"/>
      <c r="D199" s="6"/>
    </row>
    <row r="200" spans="2:4" ht="17.25" customHeight="1">
      <c r="B200" s="224"/>
      <c r="C200" s="6"/>
      <c r="D200" s="6"/>
    </row>
    <row r="201" spans="2:4" ht="17.25" customHeight="1">
      <c r="B201" s="224"/>
      <c r="C201" s="6"/>
      <c r="D201" s="6"/>
    </row>
    <row r="202" spans="2:4" ht="17.25" customHeight="1">
      <c r="B202" s="224"/>
      <c r="C202" s="6"/>
      <c r="D202" s="6"/>
    </row>
    <row r="203" spans="2:4" ht="17.25" customHeight="1">
      <c r="B203" s="224"/>
      <c r="C203" s="6"/>
      <c r="D203" s="6"/>
    </row>
    <row r="204" spans="2:4" ht="17.25" customHeight="1">
      <c r="B204" s="224"/>
      <c r="C204" s="6"/>
      <c r="D204" s="6"/>
    </row>
    <row r="205" spans="2:4" ht="17.25" customHeight="1">
      <c r="B205" s="224"/>
      <c r="C205" s="6"/>
      <c r="D205" s="6"/>
    </row>
    <row r="206" spans="2:4" ht="17.25" customHeight="1">
      <c r="B206" s="224"/>
      <c r="C206" s="6"/>
      <c r="D206" s="6"/>
    </row>
    <row r="207" spans="2:4" ht="17.25" customHeight="1">
      <c r="B207" s="224"/>
      <c r="C207" s="6"/>
      <c r="D207" s="6"/>
    </row>
    <row r="208" spans="2:4" ht="17.25" customHeight="1">
      <c r="B208" s="224"/>
      <c r="C208" s="6"/>
      <c r="D208" s="6"/>
    </row>
    <row r="209" spans="2:4" ht="17.25" customHeight="1">
      <c r="B209" s="224"/>
      <c r="C209" s="6"/>
      <c r="D209" s="6"/>
    </row>
    <row r="210" spans="2:4" ht="17.25" customHeight="1">
      <c r="B210" s="224"/>
      <c r="C210" s="6"/>
      <c r="D210" s="6"/>
    </row>
    <row r="211" spans="2:4" ht="17.25" customHeight="1">
      <c r="B211" s="224"/>
      <c r="C211" s="6"/>
      <c r="D211" s="6"/>
    </row>
    <row r="212" spans="2:4" ht="17.25" customHeight="1">
      <c r="B212" s="224"/>
      <c r="C212" s="6"/>
      <c r="D212" s="6"/>
    </row>
    <row r="213" spans="2:4" ht="17.25" customHeight="1">
      <c r="B213" s="224"/>
      <c r="C213" s="6"/>
      <c r="D213" s="6"/>
    </row>
    <row r="214" spans="2:4" ht="17.25" customHeight="1">
      <c r="B214" s="224"/>
      <c r="C214" s="6"/>
      <c r="D214" s="6"/>
    </row>
    <row r="215" spans="2:4" ht="17.25" customHeight="1">
      <c r="B215" s="224"/>
      <c r="C215" s="6"/>
      <c r="D215" s="6"/>
    </row>
    <row r="216" spans="2:4" ht="17.25" customHeight="1">
      <c r="B216" s="224"/>
      <c r="C216" s="6"/>
      <c r="D216" s="6"/>
    </row>
    <row r="217" spans="2:4" ht="17.25" customHeight="1">
      <c r="B217" s="224"/>
      <c r="C217" s="6"/>
      <c r="D217" s="6"/>
    </row>
    <row r="218" spans="2:4" ht="17.25" customHeight="1">
      <c r="B218" s="224"/>
      <c r="C218" s="6"/>
      <c r="D218" s="6"/>
    </row>
    <row r="219" spans="2:4" ht="17.25" customHeight="1">
      <c r="B219" s="224"/>
      <c r="C219" s="6"/>
      <c r="D219" s="6"/>
    </row>
    <row r="220" spans="2:4" ht="17.25" customHeight="1">
      <c r="B220" s="224"/>
      <c r="C220" s="6"/>
      <c r="D220" s="6"/>
    </row>
    <row r="221" spans="2:4" ht="17.25" customHeight="1">
      <c r="B221" s="224"/>
      <c r="C221" s="6"/>
      <c r="D221" s="6"/>
    </row>
    <row r="222" spans="2:4" ht="17.25" customHeight="1">
      <c r="B222" s="224"/>
      <c r="C222" s="6"/>
      <c r="D222" s="6"/>
    </row>
    <row r="223" spans="2:4" ht="17.25" customHeight="1">
      <c r="B223" s="224"/>
      <c r="C223" s="6"/>
      <c r="D223" s="6"/>
    </row>
    <row r="224" spans="2:4" ht="17.25" customHeight="1">
      <c r="B224" s="224"/>
      <c r="C224" s="6"/>
      <c r="D224" s="6"/>
    </row>
    <row r="225" spans="2:4" ht="17.25" customHeight="1">
      <c r="B225" s="224"/>
      <c r="C225" s="6"/>
      <c r="D225" s="6"/>
    </row>
    <row r="226" spans="2:4" ht="17.25" customHeight="1">
      <c r="B226" s="224"/>
      <c r="C226" s="6"/>
      <c r="D226" s="6"/>
    </row>
    <row r="227" spans="2:4" ht="17.25" customHeight="1">
      <c r="B227" s="224"/>
      <c r="C227" s="6"/>
      <c r="D227" s="6"/>
    </row>
    <row r="228" spans="2:4" ht="17.25" customHeight="1">
      <c r="B228" s="224"/>
      <c r="C228" s="6"/>
      <c r="D228" s="6"/>
    </row>
    <row r="229" spans="2:4" ht="17.25" customHeight="1">
      <c r="B229" s="224"/>
      <c r="C229" s="6"/>
      <c r="D229" s="6"/>
    </row>
    <row r="230" spans="2:4" ht="17.25" customHeight="1">
      <c r="B230" s="224"/>
      <c r="C230" s="6"/>
      <c r="D230" s="6"/>
    </row>
    <row r="231" spans="2:4" ht="17.25" customHeight="1">
      <c r="B231" s="224"/>
      <c r="C231" s="6"/>
      <c r="D231" s="6"/>
    </row>
    <row r="232" spans="2:4" ht="17.25" customHeight="1">
      <c r="B232" s="224"/>
      <c r="C232" s="6"/>
      <c r="D232" s="6"/>
    </row>
    <row r="233" spans="2:4" ht="17.25" customHeight="1">
      <c r="B233" s="224"/>
      <c r="C233" s="6"/>
      <c r="D233" s="6"/>
    </row>
    <row r="234" spans="2:4" ht="17.25" customHeight="1">
      <c r="B234" s="224"/>
      <c r="C234" s="6"/>
      <c r="D234" s="6"/>
    </row>
    <row r="235" spans="2:4" ht="17.25" customHeight="1">
      <c r="B235" s="224"/>
      <c r="C235" s="6"/>
      <c r="D235" s="6"/>
    </row>
    <row r="236" spans="2:4" ht="17.25" customHeight="1">
      <c r="B236" s="224"/>
      <c r="C236" s="6"/>
      <c r="D236" s="6"/>
    </row>
    <row r="237" spans="2:4" ht="17.25" customHeight="1">
      <c r="B237" s="224"/>
      <c r="C237" s="6"/>
      <c r="D237" s="6"/>
    </row>
    <row r="238" spans="2:4" ht="17.25" customHeight="1">
      <c r="B238" s="224"/>
      <c r="C238" s="6"/>
      <c r="D238" s="6"/>
    </row>
    <row r="239" spans="2:4" ht="17.25" customHeight="1">
      <c r="B239" s="224"/>
      <c r="C239" s="6"/>
      <c r="D239" s="6"/>
    </row>
    <row r="240" spans="2:4" ht="17.25" customHeight="1">
      <c r="B240" s="224"/>
      <c r="C240" s="6"/>
      <c r="D240" s="6"/>
    </row>
    <row r="241" spans="2:4" ht="17.25" customHeight="1">
      <c r="B241" s="224"/>
      <c r="C241" s="6"/>
      <c r="D241" s="6"/>
    </row>
    <row r="242" spans="2:4" ht="17.25" customHeight="1">
      <c r="B242" s="224"/>
      <c r="C242" s="6"/>
      <c r="D242" s="6"/>
    </row>
    <row r="243" spans="2:4" ht="17.25" customHeight="1">
      <c r="B243" s="224"/>
      <c r="C243" s="6"/>
      <c r="D243" s="6"/>
    </row>
    <row r="244" spans="2:4" ht="17.25" customHeight="1">
      <c r="B244" s="224"/>
      <c r="C244" s="6"/>
      <c r="D244" s="6"/>
    </row>
    <row r="245" spans="2:4" ht="17.25" customHeight="1">
      <c r="B245" s="224"/>
      <c r="C245" s="6"/>
      <c r="D245" s="6"/>
    </row>
    <row r="246" spans="2:4" ht="17.25" customHeight="1">
      <c r="B246" s="224"/>
      <c r="C246" s="6"/>
      <c r="D246" s="6"/>
    </row>
    <row r="247" spans="2:4" ht="17.25" customHeight="1">
      <c r="B247" s="224"/>
      <c r="C247" s="6"/>
      <c r="D247" s="6"/>
    </row>
    <row r="248" spans="2:4" ht="17.25" customHeight="1">
      <c r="B248" s="224"/>
      <c r="C248" s="6"/>
      <c r="D248" s="6"/>
    </row>
    <row r="249" spans="2:4" ht="17.25" customHeight="1">
      <c r="B249" s="224"/>
      <c r="C249" s="6"/>
      <c r="D249" s="6"/>
    </row>
    <row r="250" spans="2:4" ht="17.25" customHeight="1">
      <c r="B250" s="224"/>
      <c r="C250" s="6"/>
      <c r="D250" s="6"/>
    </row>
    <row r="251" spans="2:4" ht="17.25" customHeight="1">
      <c r="B251" s="224"/>
      <c r="C251" s="6"/>
      <c r="D251" s="6"/>
    </row>
    <row r="252" spans="2:4" ht="17.25" customHeight="1">
      <c r="B252" s="224"/>
      <c r="C252" s="6"/>
      <c r="D252" s="6"/>
    </row>
    <row r="253" spans="2:4" ht="17.25" customHeight="1">
      <c r="B253" s="224"/>
      <c r="C253" s="6"/>
      <c r="D253" s="6"/>
    </row>
    <row r="254" spans="2:4" ht="17.25" customHeight="1">
      <c r="B254" s="224"/>
      <c r="C254" s="6"/>
      <c r="D254" s="6"/>
    </row>
    <row r="255" spans="2:4" ht="17.25" customHeight="1">
      <c r="B255" s="224"/>
      <c r="C255" s="6"/>
      <c r="D255" s="6"/>
    </row>
    <row r="256" spans="2:4" ht="17.25" customHeight="1">
      <c r="B256" s="224"/>
      <c r="C256" s="6"/>
      <c r="D256" s="6"/>
    </row>
    <row r="257" spans="2:4" ht="17.25" customHeight="1">
      <c r="B257" s="224"/>
      <c r="C257" s="6"/>
      <c r="D257" s="6"/>
    </row>
    <row r="258" spans="2:4" ht="17.25" customHeight="1">
      <c r="B258" s="224"/>
      <c r="C258" s="6"/>
      <c r="D258" s="6"/>
    </row>
    <row r="259" spans="2:4" ht="17.25" customHeight="1">
      <c r="B259" s="224"/>
      <c r="C259" s="6"/>
      <c r="D259" s="6"/>
    </row>
    <row r="260" spans="2:4" ht="17.25" customHeight="1">
      <c r="B260" s="224"/>
      <c r="C260" s="6"/>
      <c r="D260" s="6"/>
    </row>
    <row r="261" spans="2:4" ht="17.25" customHeight="1">
      <c r="B261" s="224"/>
      <c r="C261" s="6"/>
      <c r="D261" s="6"/>
    </row>
    <row r="262" spans="2:4" ht="17.25" customHeight="1">
      <c r="B262" s="224"/>
      <c r="C262" s="6"/>
      <c r="D262" s="6"/>
    </row>
    <row r="263" spans="2:4" ht="17.25" customHeight="1">
      <c r="B263" s="224"/>
      <c r="C263" s="6"/>
      <c r="D263" s="6"/>
    </row>
    <row r="264" spans="2:4" ht="17.25" customHeight="1">
      <c r="B264" s="224"/>
      <c r="C264" s="6"/>
      <c r="D264" s="6"/>
    </row>
    <row r="265" spans="2:4" ht="17.25" customHeight="1">
      <c r="B265" s="224"/>
      <c r="C265" s="6"/>
      <c r="D265" s="6"/>
    </row>
    <row r="266" spans="2:4" ht="17.25" customHeight="1">
      <c r="B266" s="224"/>
      <c r="C266" s="6"/>
      <c r="D266" s="6"/>
    </row>
    <row r="267" spans="2:4" ht="17.25" customHeight="1">
      <c r="B267" s="224"/>
      <c r="C267" s="6"/>
      <c r="D267" s="6"/>
    </row>
    <row r="268" spans="2:4" ht="17.25" customHeight="1">
      <c r="B268" s="224"/>
      <c r="C268" s="6"/>
      <c r="D268" s="6"/>
    </row>
    <row r="269" spans="2:4" ht="17.25" customHeight="1">
      <c r="B269" s="224"/>
      <c r="C269" s="6"/>
      <c r="D269" s="6"/>
    </row>
    <row r="270" spans="2:4" ht="17.25" customHeight="1">
      <c r="B270" s="224"/>
      <c r="C270" s="6"/>
      <c r="D270" s="6"/>
    </row>
    <row r="271" spans="2:4" ht="17.25" customHeight="1">
      <c r="B271" s="224"/>
      <c r="C271" s="6"/>
      <c r="D271" s="6"/>
    </row>
    <row r="272" spans="2:4" ht="17.25" customHeight="1">
      <c r="B272" s="224"/>
      <c r="C272" s="6"/>
      <c r="D272" s="6"/>
    </row>
    <row r="273" spans="2:4" ht="17.25" customHeight="1">
      <c r="B273" s="224"/>
      <c r="C273" s="6"/>
      <c r="D273" s="6"/>
    </row>
    <row r="274" spans="2:4" ht="17.25" customHeight="1">
      <c r="B274" s="224"/>
      <c r="C274" s="6"/>
      <c r="D274" s="6"/>
    </row>
    <row r="275" spans="2:4" ht="17.25" customHeight="1">
      <c r="B275" s="224"/>
      <c r="C275" s="6"/>
      <c r="D275" s="6"/>
    </row>
    <row r="276" spans="2:4" ht="17.25" customHeight="1">
      <c r="B276" s="224"/>
      <c r="C276" s="6"/>
      <c r="D276" s="6"/>
    </row>
    <row r="277" spans="2:4" ht="17.25" customHeight="1">
      <c r="B277" s="224"/>
      <c r="C277" s="6"/>
      <c r="D277" s="6"/>
    </row>
    <row r="278" spans="2:4" ht="17.25" customHeight="1">
      <c r="B278" s="224"/>
      <c r="C278" s="6"/>
      <c r="D278" s="6"/>
    </row>
    <row r="279" spans="2:4" ht="17.25" customHeight="1">
      <c r="B279" s="224"/>
      <c r="C279" s="6"/>
      <c r="D279" s="6"/>
    </row>
    <row r="280" spans="2:4" ht="17.25" customHeight="1">
      <c r="B280" s="224"/>
      <c r="C280" s="6"/>
      <c r="D280" s="6"/>
    </row>
    <row r="281" spans="2:4" ht="17.25" customHeight="1">
      <c r="B281" s="224"/>
      <c r="C281" s="6"/>
      <c r="D281" s="6"/>
    </row>
    <row r="282" spans="2:4" ht="17.25" customHeight="1">
      <c r="B282" s="224"/>
      <c r="C282" s="6"/>
      <c r="D282" s="6"/>
    </row>
    <row r="283" spans="2:4" ht="17.25" customHeight="1">
      <c r="B283" s="224"/>
      <c r="C283" s="6"/>
      <c r="D283" s="6"/>
    </row>
    <row r="284" spans="2:4" ht="17.25" customHeight="1">
      <c r="B284" s="224"/>
      <c r="C284" s="6"/>
      <c r="D284" s="6"/>
    </row>
    <row r="285" spans="2:4" ht="17.25" customHeight="1">
      <c r="B285" s="224"/>
      <c r="C285" s="6"/>
      <c r="D285" s="6"/>
    </row>
    <row r="286" spans="2:4" ht="17.25" customHeight="1">
      <c r="B286" s="224"/>
      <c r="C286" s="6"/>
      <c r="D286" s="6"/>
    </row>
    <row r="287" spans="2:4" ht="17.25" customHeight="1">
      <c r="B287" s="224"/>
      <c r="C287" s="6"/>
      <c r="D287" s="6"/>
    </row>
    <row r="288" spans="2:4" ht="17.25" customHeight="1">
      <c r="B288" s="224"/>
      <c r="C288" s="6"/>
      <c r="D288" s="6"/>
    </row>
    <row r="289" spans="2:4" ht="17.25" customHeight="1">
      <c r="B289" s="224"/>
      <c r="C289" s="6"/>
      <c r="D289" s="6"/>
    </row>
    <row r="290" spans="2:4" ht="17.25" customHeight="1">
      <c r="B290" s="224"/>
      <c r="C290" s="6"/>
      <c r="D290" s="6"/>
    </row>
    <row r="291" spans="2:4" ht="17.25" customHeight="1">
      <c r="B291" s="224"/>
      <c r="C291" s="6"/>
      <c r="D291" s="6"/>
    </row>
    <row r="292" spans="2:4" ht="17.25" customHeight="1">
      <c r="B292" s="224"/>
      <c r="C292" s="6"/>
      <c r="D292" s="6"/>
    </row>
    <row r="293" spans="2:4" ht="17.25" customHeight="1">
      <c r="B293" s="224"/>
      <c r="C293" s="6"/>
      <c r="D293" s="6"/>
    </row>
    <row r="294" spans="2:4" ht="17.25" customHeight="1">
      <c r="B294" s="224"/>
      <c r="C294" s="6"/>
      <c r="D294" s="6"/>
    </row>
    <row r="295" spans="2:4" ht="17.25" customHeight="1">
      <c r="B295" s="224"/>
      <c r="C295" s="6"/>
      <c r="D295" s="6"/>
    </row>
    <row r="296" spans="2:4" ht="17.25" customHeight="1">
      <c r="B296" s="224"/>
      <c r="C296" s="6"/>
      <c r="D296" s="6"/>
    </row>
    <row r="297" spans="2:4" ht="17.25" customHeight="1">
      <c r="B297" s="224"/>
      <c r="C297" s="6"/>
      <c r="D297" s="6"/>
    </row>
    <row r="298" spans="2:4" ht="17.25" customHeight="1">
      <c r="B298" s="224"/>
      <c r="C298" s="6"/>
      <c r="D298" s="6"/>
    </row>
    <row r="299" spans="2:4" ht="17.25" customHeight="1">
      <c r="B299" s="224"/>
      <c r="C299" s="6"/>
      <c r="D299" s="6"/>
    </row>
    <row r="300" spans="2:4" ht="17.25" customHeight="1">
      <c r="B300" s="224"/>
      <c r="C300" s="6"/>
      <c r="D300" s="6"/>
    </row>
    <row r="301" spans="2:4" ht="17.25" customHeight="1">
      <c r="B301" s="224"/>
      <c r="C301" s="6"/>
      <c r="D301" s="6"/>
    </row>
    <row r="302" spans="2:4" ht="17.25" customHeight="1">
      <c r="B302" s="224"/>
      <c r="C302" s="6"/>
      <c r="D302" s="6"/>
    </row>
    <row r="303" spans="2:4" ht="17.25" customHeight="1">
      <c r="B303" s="224"/>
      <c r="C303" s="6"/>
      <c r="D303" s="6"/>
    </row>
    <row r="304" spans="2:4" ht="17.25" customHeight="1">
      <c r="B304" s="224"/>
      <c r="C304" s="6"/>
      <c r="D304" s="6"/>
    </row>
    <row r="305" spans="2:4" ht="17.25" customHeight="1">
      <c r="B305" s="224"/>
      <c r="C305" s="6"/>
      <c r="D305" s="6"/>
    </row>
    <row r="306" spans="2:4" ht="17.25" customHeight="1">
      <c r="B306" s="224"/>
      <c r="C306" s="6"/>
      <c r="D306" s="6"/>
    </row>
    <row r="307" spans="2:4" ht="17.25" customHeight="1">
      <c r="B307" s="224"/>
      <c r="C307" s="6"/>
      <c r="D307" s="6"/>
    </row>
    <row r="308" spans="2:4" ht="17.25" customHeight="1">
      <c r="B308" s="224"/>
      <c r="C308" s="6"/>
      <c r="D308" s="6"/>
    </row>
    <row r="309" spans="2:4" ht="17.25" customHeight="1">
      <c r="B309" s="224"/>
      <c r="C309" s="6"/>
      <c r="D309" s="6"/>
    </row>
    <row r="310" spans="2:4" ht="17.25" customHeight="1">
      <c r="B310" s="224"/>
      <c r="C310" s="6"/>
      <c r="D310" s="6"/>
    </row>
    <row r="311" spans="2:4" ht="17.25" customHeight="1">
      <c r="B311" s="224"/>
      <c r="C311" s="6"/>
      <c r="D311" s="6"/>
    </row>
    <row r="312" spans="2:4" ht="17.25" customHeight="1">
      <c r="B312" s="224"/>
      <c r="C312" s="6"/>
      <c r="D312" s="6"/>
    </row>
    <row r="313" spans="2:4" ht="17.25" customHeight="1">
      <c r="B313" s="224"/>
      <c r="C313" s="6"/>
      <c r="D313" s="6"/>
    </row>
    <row r="314" spans="2:4" ht="17.25" customHeight="1">
      <c r="B314" s="224"/>
      <c r="C314" s="6"/>
      <c r="D314" s="6"/>
    </row>
    <row r="315" spans="2:4" ht="17.25" customHeight="1">
      <c r="B315" s="224"/>
      <c r="C315" s="6"/>
      <c r="D315" s="6"/>
    </row>
    <row r="316" spans="2:4" ht="17.25" customHeight="1">
      <c r="B316" s="224"/>
      <c r="C316" s="6"/>
      <c r="D316" s="6"/>
    </row>
    <row r="317" spans="2:4" ht="17.25" customHeight="1">
      <c r="B317" s="224"/>
      <c r="C317" s="6"/>
      <c r="D317" s="6"/>
    </row>
    <row r="318" spans="2:4" ht="17.25" customHeight="1">
      <c r="B318" s="224"/>
      <c r="C318" s="6"/>
      <c r="D318" s="6"/>
    </row>
    <row r="319" spans="2:4" ht="17.25" customHeight="1">
      <c r="B319" s="224"/>
      <c r="C319" s="6"/>
      <c r="D319" s="6"/>
    </row>
    <row r="320" spans="2:4" ht="17.25" customHeight="1">
      <c r="B320" s="224"/>
      <c r="C320" s="6"/>
      <c r="D320" s="6"/>
    </row>
    <row r="321" spans="2:4" ht="17.25" customHeight="1">
      <c r="B321" s="224"/>
      <c r="C321" s="6"/>
      <c r="D321" s="6"/>
    </row>
    <row r="322" spans="2:4" ht="17.25" customHeight="1">
      <c r="B322" s="224"/>
      <c r="C322" s="6"/>
      <c r="D322" s="6"/>
    </row>
    <row r="323" spans="2:4" ht="17.25" customHeight="1">
      <c r="B323" s="224"/>
      <c r="C323" s="6"/>
      <c r="D323" s="6"/>
    </row>
    <row r="324" spans="2:4" ht="17.25" customHeight="1">
      <c r="B324" s="224"/>
      <c r="C324" s="6"/>
      <c r="D324" s="6"/>
    </row>
    <row r="325" spans="2:4" ht="17.25" customHeight="1">
      <c r="B325" s="224"/>
      <c r="C325" s="6"/>
      <c r="D325" s="6"/>
    </row>
    <row r="326" spans="2:4" ht="17.25" customHeight="1">
      <c r="B326" s="224"/>
      <c r="C326" s="6"/>
      <c r="D326" s="6"/>
    </row>
    <row r="327" spans="2:4" ht="17.25" customHeight="1">
      <c r="B327" s="224"/>
      <c r="C327" s="6"/>
      <c r="D327" s="6"/>
    </row>
    <row r="328" spans="2:4" ht="17.25" customHeight="1">
      <c r="B328" s="224"/>
      <c r="C328" s="6"/>
      <c r="D328" s="6"/>
    </row>
    <row r="329" spans="2:4" ht="17.25" customHeight="1">
      <c r="B329" s="224"/>
      <c r="C329" s="6"/>
      <c r="D329" s="6"/>
    </row>
    <row r="330" spans="2:4" ht="17.25" customHeight="1">
      <c r="B330" s="224"/>
      <c r="C330" s="6"/>
      <c r="D330" s="6"/>
    </row>
    <row r="331" spans="2:4" ht="17.25" customHeight="1">
      <c r="B331" s="224"/>
      <c r="C331" s="6"/>
      <c r="D331" s="6"/>
    </row>
    <row r="332" spans="2:4" ht="17.25" customHeight="1">
      <c r="B332" s="224"/>
      <c r="C332" s="6"/>
      <c r="D332" s="6"/>
    </row>
    <row r="333" spans="2:4" ht="17.25" customHeight="1">
      <c r="B333" s="224"/>
      <c r="C333" s="6"/>
      <c r="D333" s="6"/>
    </row>
    <row r="334" spans="2:4" ht="17.25" customHeight="1">
      <c r="B334" s="224"/>
      <c r="C334" s="6"/>
      <c r="D334" s="6"/>
    </row>
    <row r="335" spans="2:4" ht="17.25" customHeight="1">
      <c r="B335" s="224"/>
      <c r="C335" s="6"/>
      <c r="D335" s="6"/>
    </row>
    <row r="336" spans="2:4" ht="17.25" customHeight="1">
      <c r="B336" s="224"/>
      <c r="C336" s="6"/>
      <c r="D336" s="6"/>
    </row>
    <row r="337" spans="2:4" ht="17.25" customHeight="1">
      <c r="B337" s="224"/>
      <c r="C337" s="6"/>
      <c r="D337" s="6"/>
    </row>
    <row r="338" spans="2:4" ht="17.25" customHeight="1">
      <c r="B338" s="224"/>
      <c r="C338" s="6"/>
      <c r="D338" s="6"/>
    </row>
    <row r="339" spans="2:4" ht="17.25" customHeight="1">
      <c r="B339" s="224"/>
      <c r="C339" s="6"/>
      <c r="D339" s="6"/>
    </row>
    <row r="340" spans="2:4" ht="17.25" customHeight="1">
      <c r="B340" s="224"/>
      <c r="C340" s="6"/>
      <c r="D340" s="6"/>
    </row>
    <row r="341" spans="2:4" ht="17.25" customHeight="1">
      <c r="B341" s="224"/>
      <c r="C341" s="6"/>
      <c r="D341" s="6"/>
    </row>
    <row r="342" spans="2:4" ht="17.25" customHeight="1">
      <c r="B342" s="224"/>
      <c r="C342" s="6"/>
      <c r="D342" s="6"/>
    </row>
    <row r="343" spans="2:4" ht="17.25" customHeight="1">
      <c r="B343" s="224"/>
      <c r="C343" s="6"/>
      <c r="D343" s="6"/>
    </row>
    <row r="344" spans="2:4" ht="17.25" customHeight="1">
      <c r="B344" s="224"/>
      <c r="C344" s="6"/>
      <c r="D344" s="6"/>
    </row>
    <row r="345" spans="2:4" ht="17.25" customHeight="1">
      <c r="B345" s="224"/>
      <c r="C345" s="6"/>
      <c r="D345" s="6"/>
    </row>
    <row r="346" spans="2:4" ht="17.25" customHeight="1">
      <c r="B346" s="224"/>
      <c r="C346" s="6"/>
      <c r="D346" s="6"/>
    </row>
    <row r="347" spans="2:4" ht="17.25" customHeight="1">
      <c r="B347" s="224"/>
      <c r="C347" s="6"/>
      <c r="D347" s="6"/>
    </row>
    <row r="348" spans="2:4" ht="17.25" customHeight="1">
      <c r="B348" s="224"/>
      <c r="C348" s="6"/>
      <c r="D348" s="6"/>
    </row>
    <row r="349" spans="2:4" ht="17.25" customHeight="1">
      <c r="B349" s="224"/>
      <c r="C349" s="6"/>
      <c r="D349" s="6"/>
    </row>
    <row r="350" spans="2:4" ht="17.25" customHeight="1">
      <c r="B350" s="224"/>
      <c r="C350" s="6"/>
      <c r="D350" s="6"/>
    </row>
    <row r="351" spans="2:4" ht="17.25" customHeight="1">
      <c r="B351" s="224"/>
      <c r="C351" s="6"/>
      <c r="D351" s="6"/>
    </row>
    <row r="352" spans="2:4" ht="17.25" customHeight="1">
      <c r="B352" s="224"/>
      <c r="C352" s="6"/>
      <c r="D352" s="6"/>
    </row>
    <row r="353" spans="2:4" ht="17.25" customHeight="1">
      <c r="B353" s="224"/>
      <c r="C353" s="6"/>
      <c r="D353" s="6"/>
    </row>
    <row r="354" spans="2:4" ht="17.25" customHeight="1">
      <c r="B354" s="224"/>
      <c r="C354" s="6"/>
      <c r="D354" s="6"/>
    </row>
    <row r="355" spans="2:4" ht="17.25" customHeight="1">
      <c r="B355" s="224"/>
      <c r="C355" s="6"/>
      <c r="D355" s="6"/>
    </row>
    <row r="356" spans="2:4" ht="17.25" customHeight="1">
      <c r="B356" s="224"/>
      <c r="C356" s="6"/>
      <c r="D356" s="6"/>
    </row>
    <row r="357" spans="2:4" ht="17.25" customHeight="1">
      <c r="B357" s="224"/>
      <c r="C357" s="6"/>
      <c r="D357" s="6"/>
    </row>
    <row r="358" spans="2:4" ht="17.25" customHeight="1">
      <c r="B358" s="224"/>
      <c r="C358" s="6"/>
      <c r="D358" s="6"/>
    </row>
    <row r="359" spans="2:4" ht="17.25" customHeight="1">
      <c r="B359" s="224"/>
      <c r="C359" s="6"/>
      <c r="D359" s="6"/>
    </row>
    <row r="360" spans="2:4" ht="17.25" customHeight="1">
      <c r="B360" s="224"/>
      <c r="C360" s="6"/>
      <c r="D360" s="6"/>
    </row>
    <row r="361" spans="2:4" ht="17.25" customHeight="1">
      <c r="B361" s="224"/>
      <c r="C361" s="6"/>
      <c r="D361" s="6"/>
    </row>
    <row r="362" spans="2:4" ht="17.25" customHeight="1">
      <c r="B362" s="224"/>
      <c r="C362" s="6"/>
      <c r="D362" s="6"/>
    </row>
    <row r="363" spans="2:4" ht="17.25" customHeight="1">
      <c r="B363" s="224"/>
      <c r="C363" s="6"/>
      <c r="D363" s="6"/>
    </row>
    <row r="364" spans="2:4" ht="17.25" customHeight="1">
      <c r="B364" s="224"/>
      <c r="C364" s="6"/>
      <c r="D364" s="6"/>
    </row>
    <row r="365" spans="2:4" ht="17.25" customHeight="1">
      <c r="B365" s="224"/>
      <c r="C365" s="6"/>
      <c r="D365" s="6"/>
    </row>
    <row r="366" spans="2:4" ht="17.25" customHeight="1">
      <c r="B366" s="224"/>
      <c r="C366" s="6"/>
      <c r="D366" s="6"/>
    </row>
    <row r="367" spans="2:4" ht="17.25" customHeight="1">
      <c r="B367" s="224"/>
      <c r="C367" s="6"/>
      <c r="D367" s="6"/>
    </row>
    <row r="368" spans="2:4" ht="17.25" customHeight="1">
      <c r="B368" s="224"/>
      <c r="C368" s="6"/>
      <c r="D368" s="6"/>
    </row>
    <row r="369" spans="2:4" ht="17.25" customHeight="1">
      <c r="B369" s="224"/>
      <c r="C369" s="6"/>
      <c r="D369" s="6"/>
    </row>
    <row r="370" spans="2:4" ht="17.25" customHeight="1">
      <c r="B370" s="224"/>
      <c r="C370" s="6"/>
      <c r="D370" s="6"/>
    </row>
    <row r="371" spans="2:4" ht="17.25" customHeight="1">
      <c r="B371" s="224"/>
      <c r="C371" s="6"/>
      <c r="D371" s="6"/>
    </row>
    <row r="372" spans="2:4" ht="17.25" customHeight="1">
      <c r="B372" s="224"/>
      <c r="C372" s="6"/>
      <c r="D372" s="6"/>
    </row>
    <row r="373" spans="2:4" ht="17.25" customHeight="1">
      <c r="B373" s="224"/>
      <c r="C373" s="6"/>
      <c r="D373" s="6"/>
    </row>
    <row r="374" spans="2:4" ht="17.25" customHeight="1">
      <c r="B374" s="224"/>
      <c r="C374" s="6"/>
      <c r="D374" s="6"/>
    </row>
    <row r="375" spans="2:4" ht="17.25" customHeight="1">
      <c r="B375" s="224"/>
      <c r="C375" s="6"/>
      <c r="D375" s="6"/>
    </row>
    <row r="376" spans="2:4" ht="17.25" customHeight="1">
      <c r="B376" s="224"/>
      <c r="C376" s="6"/>
      <c r="D376" s="6"/>
    </row>
    <row r="377" spans="2:4" ht="17.25" customHeight="1">
      <c r="B377" s="224"/>
      <c r="C377" s="6"/>
      <c r="D377" s="6"/>
    </row>
    <row r="378" spans="2:4" ht="17.25" customHeight="1">
      <c r="B378" s="224"/>
      <c r="C378" s="6"/>
      <c r="D378" s="6"/>
    </row>
    <row r="379" spans="2:4" ht="17.25" customHeight="1">
      <c r="B379" s="224"/>
      <c r="C379" s="6"/>
      <c r="D379" s="6"/>
    </row>
    <row r="380" spans="2:4" ht="17.25" customHeight="1">
      <c r="B380" s="224"/>
      <c r="C380" s="6"/>
      <c r="D380" s="6"/>
    </row>
    <row r="381" spans="2:4" ht="17.25" customHeight="1">
      <c r="B381" s="224"/>
      <c r="C381" s="6"/>
      <c r="D381" s="6"/>
    </row>
    <row r="382" spans="2:4" ht="17.25" customHeight="1">
      <c r="B382" s="224"/>
      <c r="C382" s="6"/>
      <c r="D382" s="6"/>
    </row>
    <row r="383" spans="2:4" ht="17.25" customHeight="1">
      <c r="B383" s="224"/>
      <c r="C383" s="6"/>
      <c r="D383" s="6"/>
    </row>
    <row r="384" spans="2:4" ht="17.25" customHeight="1">
      <c r="B384" s="224"/>
      <c r="C384" s="6"/>
      <c r="D384" s="6"/>
    </row>
    <row r="385" spans="2:4" ht="17.25" customHeight="1">
      <c r="B385" s="224"/>
      <c r="C385" s="6"/>
      <c r="D385" s="6"/>
    </row>
    <row r="386" spans="2:4" ht="17.25" customHeight="1">
      <c r="B386" s="224"/>
      <c r="C386" s="6"/>
      <c r="D386" s="6"/>
    </row>
    <row r="387" spans="2:4" ht="17.25" customHeight="1">
      <c r="B387" s="224"/>
      <c r="C387" s="6"/>
      <c r="D387" s="6"/>
    </row>
    <row r="388" spans="2:4" ht="17.25" customHeight="1">
      <c r="B388" s="224"/>
      <c r="C388" s="6"/>
      <c r="D388" s="6"/>
    </row>
    <row r="389" spans="2:4" ht="17.25" customHeight="1">
      <c r="B389" s="224"/>
      <c r="C389" s="6"/>
      <c r="D389" s="6"/>
    </row>
    <row r="390" spans="2:4" ht="17.25" customHeight="1">
      <c r="B390" s="224"/>
      <c r="C390" s="6"/>
      <c r="D390" s="6"/>
    </row>
    <row r="391" spans="2:4" ht="17.25" customHeight="1">
      <c r="B391" s="224"/>
      <c r="C391" s="6"/>
      <c r="D391" s="6"/>
    </row>
    <row r="392" spans="2:4" ht="17.25" customHeight="1">
      <c r="B392" s="224"/>
      <c r="C392" s="6"/>
      <c r="D392" s="6"/>
    </row>
    <row r="393" spans="2:4" ht="17.25" customHeight="1">
      <c r="B393" s="224"/>
      <c r="C393" s="6"/>
      <c r="D393" s="6"/>
    </row>
    <row r="394" spans="2:4" ht="17.25" customHeight="1">
      <c r="B394" s="224"/>
      <c r="C394" s="6"/>
      <c r="D394" s="6"/>
    </row>
    <row r="395" spans="2:4" ht="17.25" customHeight="1">
      <c r="B395" s="224"/>
      <c r="C395" s="6"/>
      <c r="D395" s="6"/>
    </row>
    <row r="396" spans="2:4" ht="17.25" customHeight="1">
      <c r="B396" s="224"/>
      <c r="C396" s="6"/>
      <c r="D396" s="6"/>
    </row>
    <row r="397" spans="2:4" ht="17.25" customHeight="1">
      <c r="B397" s="224"/>
      <c r="C397" s="6"/>
      <c r="D397" s="6"/>
    </row>
    <row r="398" spans="2:4" ht="17.25" customHeight="1">
      <c r="B398" s="224"/>
      <c r="C398" s="6"/>
      <c r="D398" s="6"/>
    </row>
    <row r="399" spans="2:4" ht="17.25" customHeight="1">
      <c r="B399" s="224"/>
      <c r="C399" s="6"/>
      <c r="D399" s="6"/>
    </row>
    <row r="400" spans="2:4" ht="17.25" customHeight="1">
      <c r="B400" s="224"/>
      <c r="C400" s="6"/>
      <c r="D400" s="6"/>
    </row>
    <row r="401" spans="2:4" ht="17.25" customHeight="1">
      <c r="B401" s="224"/>
      <c r="C401" s="6"/>
      <c r="D401" s="6"/>
    </row>
    <row r="402" spans="2:4" ht="17.25" customHeight="1">
      <c r="B402" s="224"/>
      <c r="C402" s="6"/>
      <c r="D402" s="6"/>
    </row>
    <row r="403" spans="2:4" ht="17.25" customHeight="1">
      <c r="B403" s="224"/>
      <c r="C403" s="6"/>
      <c r="D403" s="6"/>
    </row>
    <row r="404" spans="2:4" ht="17.25" customHeight="1">
      <c r="B404" s="224"/>
      <c r="C404" s="6"/>
      <c r="D404" s="6"/>
    </row>
    <row r="405" spans="2:4" ht="17.25" customHeight="1">
      <c r="B405" s="224"/>
      <c r="C405" s="6"/>
      <c r="D405" s="6"/>
    </row>
    <row r="406" spans="2:4" ht="17.25" customHeight="1">
      <c r="B406" s="224"/>
      <c r="C406" s="6"/>
      <c r="D406" s="6"/>
    </row>
    <row r="407" spans="2:4" ht="17.25" customHeight="1">
      <c r="B407" s="224"/>
      <c r="C407" s="6"/>
      <c r="D407" s="6"/>
    </row>
    <row r="408" spans="2:4" ht="17.25" customHeight="1">
      <c r="B408" s="224"/>
      <c r="C408" s="6"/>
      <c r="D408" s="6"/>
    </row>
    <row r="409" spans="2:4" ht="17.25" customHeight="1">
      <c r="B409" s="224"/>
      <c r="C409" s="6"/>
      <c r="D409" s="6"/>
    </row>
    <row r="410" spans="2:4" ht="17.25" customHeight="1">
      <c r="B410" s="224"/>
      <c r="C410" s="6"/>
      <c r="D410" s="6"/>
    </row>
    <row r="411" spans="2:4" ht="17.25" customHeight="1">
      <c r="B411" s="224"/>
      <c r="C411" s="6"/>
      <c r="D411" s="6"/>
    </row>
    <row r="412" spans="2:4" ht="17.25" customHeight="1">
      <c r="B412" s="224"/>
      <c r="C412" s="6"/>
      <c r="D412" s="6"/>
    </row>
    <row r="413" spans="2:4" ht="17.25" customHeight="1">
      <c r="B413" s="224"/>
      <c r="C413" s="6"/>
      <c r="D413" s="6"/>
    </row>
    <row r="414" spans="2:4" ht="17.25" customHeight="1">
      <c r="B414" s="224"/>
      <c r="C414" s="6"/>
      <c r="D414" s="6"/>
    </row>
    <row r="415" spans="2:4" ht="17.25" customHeight="1">
      <c r="B415" s="224"/>
      <c r="C415" s="6"/>
      <c r="D415" s="6"/>
    </row>
    <row r="416" spans="2:4" ht="17.25" customHeight="1">
      <c r="B416" s="224"/>
      <c r="C416" s="6"/>
      <c r="D416" s="6"/>
    </row>
    <row r="417" spans="2:4" ht="17.25" customHeight="1">
      <c r="B417" s="224"/>
      <c r="C417" s="6"/>
      <c r="D417" s="6"/>
    </row>
    <row r="418" spans="2:4" ht="17.25" customHeight="1">
      <c r="B418" s="224"/>
      <c r="C418" s="6"/>
      <c r="D418" s="6"/>
    </row>
    <row r="419" spans="2:4" ht="17.25" customHeight="1">
      <c r="B419" s="224"/>
      <c r="C419" s="6"/>
      <c r="D419" s="6"/>
    </row>
    <row r="420" spans="2:4" ht="17.25" customHeight="1">
      <c r="B420" s="224"/>
      <c r="C420" s="6"/>
      <c r="D420" s="6"/>
    </row>
    <row r="421" spans="2:4" ht="17.25" customHeight="1">
      <c r="B421" s="224"/>
      <c r="C421" s="6"/>
      <c r="D421" s="6"/>
    </row>
    <row r="422" spans="2:4" ht="17.25" customHeight="1">
      <c r="B422" s="224"/>
      <c r="C422" s="6"/>
      <c r="D422" s="6"/>
    </row>
    <row r="423" spans="2:4" ht="17.25" customHeight="1">
      <c r="B423" s="224"/>
      <c r="C423" s="6"/>
      <c r="D423" s="6"/>
    </row>
    <row r="424" spans="2:4" ht="17.25" customHeight="1">
      <c r="B424" s="224"/>
      <c r="C424" s="6"/>
      <c r="D424" s="6"/>
    </row>
    <row r="425" spans="2:4" ht="17.25" customHeight="1">
      <c r="B425" s="224"/>
      <c r="C425" s="6"/>
      <c r="D425" s="6"/>
    </row>
    <row r="426" spans="2:4" ht="17.25" customHeight="1">
      <c r="B426" s="224"/>
      <c r="C426" s="6"/>
      <c r="D426" s="6"/>
    </row>
    <row r="427" spans="2:4" ht="17.25" customHeight="1">
      <c r="B427" s="224"/>
      <c r="C427" s="6"/>
      <c r="D427" s="6"/>
    </row>
    <row r="428" spans="2:4" ht="17.25" customHeight="1">
      <c r="B428" s="224"/>
      <c r="C428" s="6"/>
      <c r="D428" s="6"/>
    </row>
    <row r="429" spans="2:4" ht="17.25" customHeight="1">
      <c r="B429" s="224"/>
      <c r="C429" s="6"/>
      <c r="D429" s="6"/>
    </row>
    <row r="430" spans="2:4" ht="17.25" customHeight="1">
      <c r="B430" s="224"/>
      <c r="C430" s="6"/>
      <c r="D430" s="6"/>
    </row>
    <row r="431" spans="2:4" ht="17.25" customHeight="1">
      <c r="B431" s="224"/>
      <c r="C431" s="6"/>
      <c r="D431" s="6"/>
    </row>
    <row r="432" spans="2:4" ht="17.25" customHeight="1">
      <c r="B432" s="224"/>
      <c r="C432" s="6"/>
      <c r="D432" s="6"/>
    </row>
    <row r="433" spans="2:4" ht="17.25" customHeight="1">
      <c r="B433" s="224"/>
      <c r="C433" s="6"/>
      <c r="D433" s="6"/>
    </row>
    <row r="434" spans="2:4" ht="17.25" customHeight="1">
      <c r="B434" s="224"/>
      <c r="C434" s="6"/>
      <c r="D434" s="6"/>
    </row>
    <row r="435" spans="2:4" ht="17.25" customHeight="1">
      <c r="B435" s="224"/>
      <c r="C435" s="6"/>
      <c r="D435" s="6"/>
    </row>
    <row r="436" spans="2:4" ht="17.25" customHeight="1">
      <c r="B436" s="224"/>
      <c r="C436" s="6"/>
      <c r="D436" s="6"/>
    </row>
    <row r="437" spans="2:4" ht="17.25" customHeight="1">
      <c r="B437" s="224"/>
      <c r="C437" s="6"/>
      <c r="D437" s="6"/>
    </row>
    <row r="438" spans="2:4" ht="17.25" customHeight="1">
      <c r="B438" s="224"/>
      <c r="C438" s="6"/>
      <c r="D438" s="6"/>
    </row>
    <row r="439" spans="2:4" ht="17.25" customHeight="1">
      <c r="B439" s="224"/>
      <c r="C439" s="6"/>
      <c r="D439" s="6"/>
    </row>
    <row r="440" spans="2:4" ht="17.25" customHeight="1">
      <c r="B440" s="224"/>
      <c r="C440" s="6"/>
      <c r="D440" s="6"/>
    </row>
    <row r="441" spans="2:4" ht="17.25" customHeight="1">
      <c r="B441" s="224"/>
      <c r="C441" s="6"/>
      <c r="D441" s="6"/>
    </row>
    <row r="442" spans="2:4" ht="17.25" customHeight="1">
      <c r="B442" s="224"/>
      <c r="C442" s="6"/>
      <c r="D442" s="6"/>
    </row>
    <row r="443" spans="2:4" ht="17.25" customHeight="1">
      <c r="B443" s="224"/>
      <c r="C443" s="6"/>
      <c r="D443" s="6"/>
    </row>
    <row r="444" spans="2:4" ht="17.25" customHeight="1">
      <c r="B444" s="224"/>
      <c r="C444" s="6"/>
      <c r="D444" s="6"/>
    </row>
    <row r="445" spans="2:4" ht="17.25" customHeight="1">
      <c r="B445" s="224"/>
      <c r="C445" s="6"/>
      <c r="D445" s="6"/>
    </row>
    <row r="446" spans="2:4" ht="17.25" customHeight="1">
      <c r="B446" s="224"/>
      <c r="C446" s="6"/>
      <c r="D446" s="6"/>
    </row>
    <row r="447" spans="2:4" ht="17.25" customHeight="1">
      <c r="B447" s="224"/>
      <c r="C447" s="6"/>
      <c r="D447" s="6"/>
    </row>
    <row r="448" spans="2:4" ht="17.25" customHeight="1">
      <c r="B448" s="224"/>
      <c r="C448" s="6"/>
      <c r="D448" s="6"/>
    </row>
    <row r="449" spans="2:4" ht="17.25" customHeight="1">
      <c r="B449" s="224"/>
      <c r="C449" s="6"/>
      <c r="D449" s="6"/>
    </row>
    <row r="450" spans="2:4" ht="17.25" customHeight="1">
      <c r="B450" s="224"/>
      <c r="C450" s="6"/>
      <c r="D450" s="6"/>
    </row>
    <row r="451" spans="2:4" ht="17.25" customHeight="1">
      <c r="B451" s="224"/>
      <c r="C451" s="6"/>
      <c r="D451" s="6"/>
    </row>
    <row r="452" spans="2:4" ht="17.25" customHeight="1">
      <c r="B452" s="224"/>
      <c r="C452" s="6"/>
      <c r="D452" s="6"/>
    </row>
    <row r="453" spans="2:4" ht="17.25" customHeight="1">
      <c r="B453" s="224"/>
      <c r="C453" s="6"/>
      <c r="D453" s="6"/>
    </row>
    <row r="454" spans="2:4" ht="17.25" customHeight="1">
      <c r="B454" s="224"/>
      <c r="C454" s="6"/>
      <c r="D454" s="6"/>
    </row>
    <row r="455" spans="2:4" ht="17.25" customHeight="1">
      <c r="B455" s="224"/>
      <c r="C455" s="6"/>
      <c r="D455" s="6"/>
    </row>
    <row r="456" spans="2:4" ht="17.25" customHeight="1">
      <c r="B456" s="224"/>
      <c r="C456" s="6"/>
      <c r="D456" s="6"/>
    </row>
    <row r="457" spans="2:4" ht="17.25" customHeight="1">
      <c r="B457" s="224"/>
      <c r="C457" s="6"/>
      <c r="D457" s="6"/>
    </row>
    <row r="458" spans="2:4" ht="17.25" customHeight="1">
      <c r="B458" s="224"/>
      <c r="C458" s="6"/>
      <c r="D458" s="6"/>
    </row>
    <row r="459" spans="2:4" ht="17.25" customHeight="1">
      <c r="B459" s="224"/>
      <c r="C459" s="6"/>
      <c r="D459" s="6"/>
    </row>
    <row r="460" spans="2:4" ht="17.25" customHeight="1">
      <c r="B460" s="224"/>
      <c r="C460" s="6"/>
      <c r="D460" s="6"/>
    </row>
    <row r="461" spans="2:4" ht="17.25" customHeight="1">
      <c r="B461" s="224"/>
      <c r="C461" s="6"/>
      <c r="D461" s="6"/>
    </row>
    <row r="462" spans="2:4" ht="17.25" customHeight="1">
      <c r="B462" s="224"/>
      <c r="C462" s="6"/>
      <c r="D462" s="6"/>
    </row>
    <row r="463" spans="2:4" ht="17.25" customHeight="1">
      <c r="B463" s="224"/>
      <c r="C463" s="6"/>
      <c r="D463" s="6"/>
    </row>
    <row r="464" spans="2:4" ht="17.25" customHeight="1">
      <c r="B464" s="224"/>
      <c r="C464" s="6"/>
      <c r="D464" s="6"/>
    </row>
    <row r="465" spans="2:4" ht="17.25" customHeight="1">
      <c r="B465" s="224"/>
      <c r="C465" s="6"/>
      <c r="D465" s="6"/>
    </row>
    <row r="466" spans="2:4" ht="17.25" customHeight="1">
      <c r="B466" s="224"/>
      <c r="C466" s="6"/>
      <c r="D466" s="6"/>
    </row>
    <row r="467" spans="2:4" ht="17.25" customHeight="1">
      <c r="B467" s="224"/>
      <c r="C467" s="6"/>
      <c r="D467" s="6"/>
    </row>
    <row r="468" spans="2:4" ht="17.25" customHeight="1">
      <c r="B468" s="224"/>
      <c r="C468" s="6"/>
      <c r="D468" s="6"/>
    </row>
    <row r="469" spans="2:4" ht="17.25" customHeight="1">
      <c r="B469" s="224"/>
      <c r="C469" s="6"/>
      <c r="D469" s="6"/>
    </row>
    <row r="470" spans="2:4" ht="17.25" customHeight="1">
      <c r="B470" s="224"/>
      <c r="C470" s="6"/>
      <c r="D470" s="6"/>
    </row>
    <row r="471" spans="2:4" ht="17.25" customHeight="1">
      <c r="B471" s="224"/>
      <c r="C471" s="6"/>
      <c r="D471" s="6"/>
    </row>
    <row r="472" spans="2:4" ht="17.25" customHeight="1">
      <c r="B472" s="224"/>
      <c r="C472" s="6"/>
      <c r="D472" s="6"/>
    </row>
    <row r="473" spans="2:4" ht="17.25" customHeight="1">
      <c r="B473" s="224"/>
      <c r="C473" s="6"/>
      <c r="D473" s="6"/>
    </row>
    <row r="474" spans="2:4" ht="17.25" customHeight="1">
      <c r="B474" s="224"/>
      <c r="C474" s="6"/>
      <c r="D474" s="6"/>
    </row>
    <row r="475" spans="2:4" ht="17.25" customHeight="1">
      <c r="B475" s="224"/>
      <c r="C475" s="6"/>
      <c r="D475" s="6"/>
    </row>
    <row r="476" spans="2:4" ht="17.25" customHeight="1">
      <c r="B476" s="224"/>
      <c r="C476" s="6"/>
      <c r="D476" s="6"/>
    </row>
    <row r="477" spans="2:4" ht="17.25" customHeight="1">
      <c r="B477" s="224"/>
      <c r="C477" s="6"/>
      <c r="D477" s="6"/>
    </row>
    <row r="478" spans="2:4" ht="17.25" customHeight="1">
      <c r="B478" s="224"/>
      <c r="C478" s="6"/>
      <c r="D478" s="6"/>
    </row>
    <row r="479" spans="2:4" ht="17.25" customHeight="1">
      <c r="B479" s="224"/>
      <c r="C479" s="6"/>
      <c r="D479" s="6"/>
    </row>
    <row r="480" spans="2:4" ht="17.25" customHeight="1">
      <c r="B480" s="224"/>
      <c r="C480" s="6"/>
      <c r="D480" s="6"/>
    </row>
    <row r="481" spans="2:4" ht="17.25" customHeight="1">
      <c r="B481" s="224"/>
      <c r="C481" s="6"/>
      <c r="D481" s="6"/>
    </row>
    <row r="482" spans="2:4" ht="17.25" customHeight="1">
      <c r="B482" s="224"/>
      <c r="C482" s="6"/>
      <c r="D482" s="6"/>
    </row>
    <row r="483" spans="2:4" ht="17.25" customHeight="1">
      <c r="B483" s="224"/>
      <c r="C483" s="6"/>
      <c r="D483" s="6"/>
    </row>
    <row r="484" spans="2:4" ht="17.25" customHeight="1">
      <c r="B484" s="224"/>
      <c r="C484" s="6"/>
      <c r="D484" s="6"/>
    </row>
    <row r="485" spans="2:4" ht="17.25" customHeight="1">
      <c r="B485" s="224"/>
      <c r="C485" s="6"/>
      <c r="D485" s="6"/>
    </row>
    <row r="486" spans="2:4" ht="17.25" customHeight="1">
      <c r="B486" s="224"/>
      <c r="C486" s="6"/>
      <c r="D486" s="6"/>
    </row>
    <row r="487" spans="2:4" ht="17.25" customHeight="1">
      <c r="B487" s="224"/>
      <c r="C487" s="6"/>
      <c r="D487" s="6"/>
    </row>
    <row r="488" spans="2:4" ht="17.25" customHeight="1">
      <c r="B488" s="224"/>
      <c r="C488" s="6"/>
      <c r="D488" s="6"/>
    </row>
    <row r="489" spans="2:4" ht="17.25" customHeight="1">
      <c r="B489" s="224"/>
      <c r="C489" s="6"/>
      <c r="D489" s="6"/>
    </row>
    <row r="490" spans="2:4" ht="17.25" customHeight="1">
      <c r="B490" s="224"/>
      <c r="C490" s="6"/>
      <c r="D490" s="6"/>
    </row>
    <row r="491" spans="2:4" ht="17.25" customHeight="1">
      <c r="B491" s="224"/>
      <c r="C491" s="6"/>
      <c r="D491" s="6"/>
    </row>
    <row r="492" spans="2:4" ht="17.25" customHeight="1">
      <c r="B492" s="224"/>
      <c r="C492" s="6"/>
      <c r="D492" s="6"/>
    </row>
    <row r="493" spans="2:4" ht="17.25" customHeight="1">
      <c r="B493" s="224"/>
      <c r="C493" s="6"/>
      <c r="D493" s="6"/>
    </row>
    <row r="494" spans="2:4" ht="17.25" customHeight="1">
      <c r="B494" s="224"/>
      <c r="C494" s="6"/>
      <c r="D494" s="6"/>
    </row>
    <row r="495" spans="2:4" ht="17.25" customHeight="1">
      <c r="B495" s="224"/>
      <c r="C495" s="20"/>
      <c r="D495" s="6"/>
    </row>
    <row r="496" spans="2:4" ht="17.25" customHeight="1">
      <c r="B496" s="224"/>
      <c r="C496" s="20"/>
      <c r="D496" s="6"/>
    </row>
    <row r="497" spans="2:4" ht="17.25" customHeight="1">
      <c r="B497" s="224"/>
      <c r="C497" s="20"/>
      <c r="D497" s="6"/>
    </row>
    <row r="498" spans="2:4" ht="17.25" customHeight="1">
      <c r="B498" s="224"/>
      <c r="C498" s="20"/>
      <c r="D498" s="6"/>
    </row>
    <row r="499" spans="2:4" ht="17.25" customHeight="1">
      <c r="B499" s="224"/>
      <c r="C499" s="20"/>
      <c r="D499" s="6"/>
    </row>
    <row r="500" spans="2:4" ht="17.25" customHeight="1">
      <c r="B500" s="224"/>
      <c r="C500" s="20"/>
      <c r="D500" s="6"/>
    </row>
    <row r="501" spans="2:4" ht="17.25" customHeight="1">
      <c r="B501" s="224"/>
      <c r="C501" s="20"/>
      <c r="D501" s="6"/>
    </row>
    <row r="502" spans="2:4" ht="17.25" customHeight="1">
      <c r="B502" s="224"/>
      <c r="C502" s="20"/>
      <c r="D502" s="6"/>
    </row>
    <row r="503" spans="2:4" ht="17.25" customHeight="1">
      <c r="B503" s="224"/>
      <c r="C503" s="20"/>
      <c r="D503" s="6"/>
    </row>
    <row r="504" spans="2:4" ht="17.25" customHeight="1">
      <c r="B504" s="224"/>
      <c r="C504" s="20"/>
      <c r="D504" s="6"/>
    </row>
    <row r="505" spans="2:4" ht="17.25" customHeight="1">
      <c r="B505" s="224"/>
      <c r="C505" s="20"/>
      <c r="D505" s="6"/>
    </row>
    <row r="506" spans="2:4" ht="17.25" customHeight="1">
      <c r="B506" s="224"/>
      <c r="C506" s="20"/>
      <c r="D506" s="6"/>
    </row>
    <row r="507" spans="2:4" ht="17.25" customHeight="1">
      <c r="B507" s="224"/>
      <c r="C507" s="20"/>
      <c r="D507" s="6"/>
    </row>
    <row r="508" spans="2:4" ht="17.25" customHeight="1">
      <c r="B508" s="224"/>
      <c r="C508" s="20"/>
      <c r="D508" s="6"/>
    </row>
    <row r="509" spans="2:4" ht="17.25" customHeight="1">
      <c r="B509" s="224"/>
      <c r="C509" s="20"/>
      <c r="D509" s="6"/>
    </row>
    <row r="510" spans="2:4" ht="17.25" customHeight="1">
      <c r="B510" s="224"/>
      <c r="C510" s="20"/>
      <c r="D510" s="6"/>
    </row>
    <row r="511" spans="2:4" ht="17.25" customHeight="1">
      <c r="B511" s="224"/>
      <c r="C511" s="20"/>
      <c r="D511" s="6"/>
    </row>
    <row r="512" spans="2:4" ht="17.25" customHeight="1">
      <c r="B512" s="224"/>
      <c r="C512" s="20"/>
      <c r="D512" s="6"/>
    </row>
    <row r="513" spans="2:4" ht="17.25" customHeight="1">
      <c r="B513" s="224"/>
      <c r="C513" s="20"/>
      <c r="D513" s="6"/>
    </row>
    <row r="514" spans="2:4" ht="17.25" customHeight="1">
      <c r="B514" s="224"/>
      <c r="C514" s="20"/>
      <c r="D514" s="6"/>
    </row>
    <row r="515" spans="2:4" ht="17.25" customHeight="1">
      <c r="B515" s="224"/>
      <c r="C515" s="20"/>
      <c r="D515" s="6"/>
    </row>
    <row r="516" spans="2:4" ht="17.25" customHeight="1">
      <c r="B516" s="224"/>
      <c r="C516" s="20"/>
      <c r="D516" s="6"/>
    </row>
    <row r="517" spans="2:4" ht="17.25" customHeight="1">
      <c r="B517" s="224"/>
      <c r="C517" s="20"/>
      <c r="D517" s="6"/>
    </row>
    <row r="518" spans="2:4" ht="17.25" customHeight="1">
      <c r="B518" s="224"/>
      <c r="C518" s="20"/>
      <c r="D518" s="6"/>
    </row>
    <row r="519" spans="2:4" ht="17.25" customHeight="1">
      <c r="B519" s="224"/>
      <c r="C519" s="20"/>
      <c r="D519" s="6"/>
    </row>
    <row r="520" spans="2:4" ht="17.25" customHeight="1">
      <c r="B520" s="224"/>
      <c r="C520" s="20"/>
      <c r="D520" s="6"/>
    </row>
    <row r="521" spans="2:4" ht="17.25" customHeight="1">
      <c r="B521" s="224"/>
      <c r="C521" s="20"/>
      <c r="D521" s="6"/>
    </row>
    <row r="522" spans="2:4" ht="17.25" customHeight="1">
      <c r="B522" s="224"/>
      <c r="C522" s="20"/>
      <c r="D522" s="6"/>
    </row>
    <row r="523" spans="2:4" ht="17.25" customHeight="1">
      <c r="B523" s="224"/>
      <c r="C523" s="20"/>
      <c r="D523" s="6"/>
    </row>
    <row r="524" spans="2:4" ht="17.25" customHeight="1">
      <c r="B524" s="224"/>
      <c r="C524" s="20"/>
      <c r="D524" s="6"/>
    </row>
    <row r="525" spans="2:4" ht="17.25" customHeight="1">
      <c r="B525" s="224"/>
      <c r="C525" s="20"/>
      <c r="D525" s="6"/>
    </row>
    <row r="526" spans="2:4" ht="17.25" customHeight="1">
      <c r="B526" s="224"/>
      <c r="C526" s="20"/>
      <c r="D526" s="6"/>
    </row>
    <row r="527" spans="2:4" ht="17.25" customHeight="1">
      <c r="B527" s="224"/>
      <c r="C527" s="20"/>
      <c r="D527" s="6"/>
    </row>
    <row r="528" spans="2:4" ht="17.25" customHeight="1">
      <c r="B528" s="224"/>
      <c r="C528" s="20"/>
      <c r="D528" s="6"/>
    </row>
    <row r="529" spans="2:4" ht="17.25" customHeight="1">
      <c r="B529" s="224"/>
      <c r="C529" s="20"/>
      <c r="D529" s="6"/>
    </row>
    <row r="530" spans="2:4" ht="17.25" customHeight="1">
      <c r="B530" s="224"/>
      <c r="C530" s="20"/>
      <c r="D530" s="6"/>
    </row>
    <row r="531" spans="2:4" ht="17.25" customHeight="1">
      <c r="B531" s="224"/>
      <c r="C531" s="20"/>
      <c r="D531" s="6"/>
    </row>
    <row r="532" spans="2:4" ht="17.25" customHeight="1">
      <c r="B532" s="224"/>
      <c r="C532" s="20"/>
      <c r="D532" s="6"/>
    </row>
    <row r="533" spans="2:4" ht="17.25" customHeight="1">
      <c r="B533" s="224"/>
      <c r="C533" s="20"/>
      <c r="D533" s="6"/>
    </row>
    <row r="534" spans="2:4" ht="17.25" customHeight="1">
      <c r="B534" s="224"/>
      <c r="C534" s="20"/>
      <c r="D534" s="6"/>
    </row>
    <row r="535" spans="2:4" ht="17.25" customHeight="1">
      <c r="B535" s="224"/>
      <c r="C535" s="20"/>
      <c r="D535" s="6"/>
    </row>
    <row r="536" spans="2:4" ht="17.25" customHeight="1">
      <c r="B536" s="224"/>
      <c r="C536" s="20"/>
      <c r="D536" s="6"/>
    </row>
    <row r="537" spans="2:4" ht="17.25" customHeight="1">
      <c r="B537" s="224"/>
      <c r="C537" s="20"/>
      <c r="D537" s="6"/>
    </row>
    <row r="538" spans="2:4" ht="17.25" customHeight="1">
      <c r="B538" s="224"/>
      <c r="C538" s="20"/>
      <c r="D538" s="6"/>
    </row>
    <row r="539" spans="2:4" ht="17.25" customHeight="1">
      <c r="B539" s="224"/>
      <c r="C539" s="20"/>
      <c r="D539" s="6"/>
    </row>
    <row r="540" spans="2:4" ht="17.25" customHeight="1">
      <c r="B540" s="224"/>
      <c r="C540" s="20"/>
      <c r="D540" s="6"/>
    </row>
    <row r="541" spans="2:4" ht="17.25" customHeight="1">
      <c r="B541" s="224"/>
      <c r="C541" s="20"/>
      <c r="D541" s="6"/>
    </row>
    <row r="542" spans="2:4" ht="17.25" customHeight="1">
      <c r="B542" s="224"/>
      <c r="C542" s="20"/>
      <c r="D542" s="6"/>
    </row>
    <row r="543" spans="2:4" ht="17.25" customHeight="1">
      <c r="B543" s="224"/>
      <c r="C543" s="20"/>
      <c r="D543" s="6"/>
    </row>
    <row r="544" spans="2:4" ht="17.25" customHeight="1">
      <c r="B544" s="224"/>
      <c r="C544" s="20"/>
      <c r="D544" s="6"/>
    </row>
    <row r="545" spans="2:4" ht="17.25" customHeight="1">
      <c r="B545" s="224"/>
      <c r="C545" s="20"/>
      <c r="D545" s="6"/>
    </row>
    <row r="546" spans="2:4" ht="17.25" customHeight="1">
      <c r="B546" s="224"/>
      <c r="C546" s="20"/>
      <c r="D546" s="6"/>
    </row>
    <row r="547" spans="2:4" ht="17.25" customHeight="1">
      <c r="B547" s="224"/>
      <c r="C547" s="20"/>
      <c r="D547" s="6"/>
    </row>
    <row r="548" spans="2:4" ht="17.25" customHeight="1">
      <c r="B548" s="224"/>
      <c r="C548" s="20"/>
      <c r="D548" s="6"/>
    </row>
    <row r="549" spans="2:4" ht="17.25" customHeight="1">
      <c r="B549" s="224"/>
      <c r="C549" s="20"/>
      <c r="D549" s="6"/>
    </row>
    <row r="550" spans="2:4" ht="17.25" customHeight="1">
      <c r="B550" s="224"/>
      <c r="C550" s="20"/>
      <c r="D550" s="6"/>
    </row>
    <row r="551" spans="2:4" ht="17.25" customHeight="1">
      <c r="B551" s="224"/>
      <c r="C551" s="20"/>
      <c r="D551" s="6"/>
    </row>
    <row r="552" spans="2:4" ht="17.25" customHeight="1">
      <c r="B552" s="224"/>
      <c r="C552" s="20"/>
      <c r="D552" s="6"/>
    </row>
    <row r="553" spans="2:4" ht="17.25" customHeight="1">
      <c r="B553" s="224"/>
      <c r="C553" s="20"/>
      <c r="D553" s="6"/>
    </row>
    <row r="554" spans="2:4" ht="17.25" customHeight="1">
      <c r="B554" s="224"/>
      <c r="C554" s="20"/>
      <c r="D554" s="6"/>
    </row>
    <row r="555" spans="2:4" ht="17.25" customHeight="1">
      <c r="B555" s="224"/>
      <c r="C555" s="20"/>
      <c r="D555" s="6"/>
    </row>
    <row r="556" spans="2:4" ht="17.25" customHeight="1">
      <c r="B556" s="224"/>
      <c r="C556" s="20"/>
      <c r="D556" s="6"/>
    </row>
    <row r="557" spans="2:4" ht="17.25" customHeight="1">
      <c r="B557" s="224"/>
      <c r="C557" s="20"/>
      <c r="D557" s="6"/>
    </row>
    <row r="558" spans="2:4" ht="17.25" customHeight="1">
      <c r="B558" s="224"/>
      <c r="C558" s="20"/>
      <c r="D558" s="6"/>
    </row>
    <row r="559" spans="2:4" ht="17.25" customHeight="1">
      <c r="B559" s="224"/>
      <c r="C559" s="20"/>
      <c r="D559" s="6"/>
    </row>
    <row r="560" spans="2:4" ht="17.25" customHeight="1">
      <c r="B560" s="224"/>
      <c r="C560" s="20"/>
      <c r="D560" s="6"/>
    </row>
    <row r="561" spans="2:4" ht="17.25" customHeight="1">
      <c r="B561" s="224"/>
      <c r="C561" s="20"/>
      <c r="D561" s="6"/>
    </row>
    <row r="562" spans="2:4" ht="17.25" customHeight="1">
      <c r="B562" s="224"/>
      <c r="C562" s="20"/>
      <c r="D562" s="6"/>
    </row>
    <row r="563" spans="2:4" ht="17.25" customHeight="1">
      <c r="B563" s="224"/>
      <c r="C563" s="20"/>
      <c r="D563" s="6"/>
    </row>
    <row r="564" spans="2:4" ht="17.25" customHeight="1">
      <c r="B564" s="224"/>
      <c r="C564" s="20"/>
      <c r="D564" s="6"/>
    </row>
    <row r="565" spans="2:4" ht="17.25" customHeight="1">
      <c r="B565" s="224"/>
      <c r="C565" s="20"/>
      <c r="D565" s="6"/>
    </row>
    <row r="566" spans="2:4" ht="17.25" customHeight="1">
      <c r="B566" s="224"/>
      <c r="C566" s="20"/>
      <c r="D566" s="6"/>
    </row>
    <row r="567" spans="2:4" ht="17.25" customHeight="1">
      <c r="B567" s="224"/>
      <c r="C567" s="20"/>
      <c r="D567" s="6"/>
    </row>
    <row r="568" spans="2:4" ht="17.25" customHeight="1">
      <c r="B568" s="224"/>
      <c r="C568" s="20"/>
      <c r="D568" s="6"/>
    </row>
    <row r="569" spans="2:4" ht="17.25" customHeight="1">
      <c r="B569" s="224"/>
      <c r="C569" s="20"/>
      <c r="D569" s="6"/>
    </row>
    <row r="570" spans="2:4" ht="17.25" customHeight="1">
      <c r="B570" s="224"/>
      <c r="C570" s="20"/>
      <c r="D570" s="6"/>
    </row>
    <row r="571" spans="2:4" ht="17.25" customHeight="1">
      <c r="B571" s="224"/>
      <c r="C571" s="20"/>
      <c r="D571" s="6"/>
    </row>
    <row r="572" spans="2:4" ht="17.25" customHeight="1">
      <c r="B572" s="224"/>
      <c r="C572" s="20"/>
      <c r="D572" s="6"/>
    </row>
    <row r="573" spans="2:4" ht="17.25" customHeight="1">
      <c r="B573" s="224"/>
      <c r="C573" s="20"/>
      <c r="D573" s="6"/>
    </row>
    <row r="574" spans="2:4" ht="17.25" customHeight="1">
      <c r="B574" s="224"/>
      <c r="C574" s="20"/>
      <c r="D574" s="6"/>
    </row>
    <row r="575" spans="2:4" ht="17.25" customHeight="1">
      <c r="B575" s="224"/>
      <c r="C575" s="20"/>
      <c r="D575" s="6"/>
    </row>
    <row r="576" spans="2:4" ht="17.25" customHeight="1">
      <c r="B576" s="224"/>
      <c r="C576" s="20"/>
      <c r="D576" s="6"/>
    </row>
    <row r="577" spans="2:4" ht="17.25" customHeight="1">
      <c r="B577" s="224"/>
      <c r="C577" s="20"/>
      <c r="D577" s="6"/>
    </row>
    <row r="578" spans="2:4" ht="17.25" customHeight="1">
      <c r="B578" s="224"/>
      <c r="C578" s="20"/>
      <c r="D578" s="6"/>
    </row>
    <row r="579" spans="2:4" ht="17.25" customHeight="1">
      <c r="B579" s="224"/>
      <c r="C579" s="20"/>
      <c r="D579" s="6"/>
    </row>
    <row r="580" spans="2:4" ht="17.25" customHeight="1">
      <c r="B580" s="224"/>
      <c r="C580" s="20"/>
      <c r="D580" s="6"/>
    </row>
    <row r="581" spans="2:4" ht="17.25" customHeight="1">
      <c r="B581" s="224"/>
      <c r="C581" s="20"/>
      <c r="D581" s="6"/>
    </row>
    <row r="582" spans="2:4" ht="17.25" customHeight="1">
      <c r="B582" s="224"/>
      <c r="C582" s="20"/>
      <c r="D582" s="6"/>
    </row>
    <row r="583" spans="2:4" ht="17.25" customHeight="1">
      <c r="B583" s="224"/>
      <c r="C583" s="20"/>
      <c r="D583" s="6"/>
    </row>
    <row r="584" spans="2:4" ht="17.25" customHeight="1">
      <c r="B584" s="224"/>
      <c r="C584" s="20"/>
      <c r="D584" s="6"/>
    </row>
    <row r="585" spans="2:4" ht="17.25" customHeight="1">
      <c r="B585" s="224"/>
      <c r="C585" s="20"/>
      <c r="D585" s="6"/>
    </row>
    <row r="586" spans="2:4" ht="17.25" customHeight="1">
      <c r="B586" s="224"/>
      <c r="C586" s="20"/>
      <c r="D586" s="6"/>
    </row>
    <row r="587" spans="2:4" ht="17.25" customHeight="1">
      <c r="B587" s="224"/>
      <c r="C587" s="20"/>
      <c r="D587" s="6"/>
    </row>
    <row r="588" spans="2:4" ht="17.25" customHeight="1">
      <c r="B588" s="224"/>
      <c r="C588" s="20"/>
      <c r="D588" s="6"/>
    </row>
    <row r="589" spans="1:4" ht="17.25" customHeight="1">
      <c r="A589" s="230"/>
      <c r="B589" s="230"/>
      <c r="C589" s="20"/>
      <c r="D589" s="6"/>
    </row>
    <row r="590" spans="1:4" ht="17.25" customHeight="1">
      <c r="A590" s="230"/>
      <c r="B590" s="230"/>
      <c r="C590" s="20"/>
      <c r="D590" s="6"/>
    </row>
    <row r="591" spans="1:4" ht="17.25" customHeight="1">
      <c r="A591" s="230"/>
      <c r="B591" s="230"/>
      <c r="C591" s="20"/>
      <c r="D591" s="6"/>
    </row>
    <row r="592" spans="1:4" ht="17.25" customHeight="1">
      <c r="A592" s="230"/>
      <c r="B592" s="230"/>
      <c r="C592" s="20"/>
      <c r="D592" s="6"/>
    </row>
    <row r="593" spans="1:4" ht="17.25" customHeight="1">
      <c r="A593" s="238"/>
      <c r="B593" s="238"/>
      <c r="C593" s="20"/>
      <c r="D593" s="6"/>
    </row>
    <row r="594" spans="1:4" ht="17.25" customHeight="1">
      <c r="A594" s="238"/>
      <c r="B594" s="238"/>
      <c r="C594" s="20"/>
      <c r="D594" s="6"/>
    </row>
    <row r="595" spans="1:4" ht="17.25" customHeight="1">
      <c r="A595" s="238"/>
      <c r="B595" s="238"/>
      <c r="C595" s="20"/>
      <c r="D595" s="6"/>
    </row>
    <row r="596" spans="1:4" ht="17.25" customHeight="1">
      <c r="A596" s="238"/>
      <c r="B596" s="238"/>
      <c r="C596" s="20"/>
      <c r="D596" s="6"/>
    </row>
    <row r="597" spans="1:4" ht="17.25" customHeight="1">
      <c r="A597" s="238"/>
      <c r="B597" s="238"/>
      <c r="C597" s="20"/>
      <c r="D597" s="6"/>
    </row>
    <row r="598" spans="1:4" ht="17.25" customHeight="1">
      <c r="A598" s="238"/>
      <c r="B598" s="238"/>
      <c r="C598" s="20"/>
      <c r="D598" s="6"/>
    </row>
    <row r="599" spans="1:4" ht="17.25" customHeight="1">
      <c r="A599" s="238"/>
      <c r="B599" s="238"/>
      <c r="C599" s="20"/>
      <c r="D599" s="6"/>
    </row>
    <row r="600" spans="1:4" ht="17.25" customHeight="1">
      <c r="A600" s="238"/>
      <c r="B600" s="238"/>
      <c r="C600" s="20"/>
      <c r="D600" s="6"/>
    </row>
    <row r="601" spans="1:4" ht="17.25" customHeight="1">
      <c r="A601" s="238"/>
      <c r="B601" s="238"/>
      <c r="C601" s="20"/>
      <c r="D601" s="6"/>
    </row>
    <row r="602" spans="1:4" ht="17.25" customHeight="1">
      <c r="A602" s="238"/>
      <c r="B602" s="238"/>
      <c r="C602" s="20"/>
      <c r="D602" s="6"/>
    </row>
    <row r="603" spans="1:4" ht="17.25" customHeight="1">
      <c r="A603" s="238"/>
      <c r="B603" s="238"/>
      <c r="C603" s="20"/>
      <c r="D603" s="6"/>
    </row>
    <row r="604" spans="1:4" ht="17.25" customHeight="1">
      <c r="A604" s="238"/>
      <c r="B604" s="238"/>
      <c r="C604" s="20"/>
      <c r="D604" s="6"/>
    </row>
    <row r="605" spans="1:4" ht="17.25" customHeight="1">
      <c r="A605" s="238"/>
      <c r="B605" s="238"/>
      <c r="C605" s="20"/>
      <c r="D605" s="6"/>
    </row>
    <row r="606" spans="1:4" ht="17.25" customHeight="1">
      <c r="A606" s="238"/>
      <c r="B606" s="238"/>
      <c r="C606" s="20"/>
      <c r="D606" s="6"/>
    </row>
    <row r="607" spans="1:4" ht="17.25" customHeight="1">
      <c r="A607" s="238"/>
      <c r="B607" s="238"/>
      <c r="C607" s="20"/>
      <c r="D607" s="6"/>
    </row>
    <row r="608" spans="1:4" ht="17.25" customHeight="1">
      <c r="A608" s="238"/>
      <c r="B608" s="238"/>
      <c r="C608" s="20"/>
      <c r="D608" s="6"/>
    </row>
    <row r="609" spans="1:4" ht="17.25" customHeight="1">
      <c r="A609" s="238"/>
      <c r="B609" s="238"/>
      <c r="C609" s="20"/>
      <c r="D609" s="6"/>
    </row>
    <row r="610" spans="1:4" ht="17.25" customHeight="1">
      <c r="A610" s="238"/>
      <c r="B610" s="238"/>
      <c r="C610" s="20"/>
      <c r="D610" s="6"/>
    </row>
    <row r="611" spans="1:4" ht="17.25" customHeight="1">
      <c r="A611" s="238"/>
      <c r="B611" s="238"/>
      <c r="C611" s="20"/>
      <c r="D611" s="6"/>
    </row>
    <row r="612" spans="1:4" ht="17.25" customHeight="1">
      <c r="A612" s="238"/>
      <c r="B612" s="238"/>
      <c r="C612" s="20"/>
      <c r="D612" s="6"/>
    </row>
    <row r="613" spans="1:4" ht="17.25" customHeight="1">
      <c r="A613" s="238"/>
      <c r="B613" s="238"/>
      <c r="C613" s="20"/>
      <c r="D613" s="6"/>
    </row>
    <row r="614" spans="1:4" ht="17.25" customHeight="1">
      <c r="A614" s="238"/>
      <c r="B614" s="240"/>
      <c r="C614" s="20"/>
      <c r="D614" s="6"/>
    </row>
    <row r="615" spans="1:4" ht="17.25" customHeight="1">
      <c r="A615" s="238"/>
      <c r="B615" s="241"/>
      <c r="C615" s="20"/>
      <c r="D615" s="6"/>
    </row>
    <row r="616" spans="1:4" ht="17.25" customHeight="1">
      <c r="A616" s="238"/>
      <c r="B616" s="238"/>
      <c r="C616" s="20"/>
      <c r="D616" s="6"/>
    </row>
    <row r="617" spans="1:4" ht="17.25" customHeight="1">
      <c r="A617" s="238"/>
      <c r="B617" s="238"/>
      <c r="C617" s="20"/>
      <c r="D617" s="6"/>
    </row>
    <row r="618" spans="1:4" ht="17.25" customHeight="1">
      <c r="A618" s="238"/>
      <c r="B618" s="238"/>
      <c r="C618" s="20"/>
      <c r="D618" s="6"/>
    </row>
    <row r="619" spans="1:4" ht="17.25" customHeight="1">
      <c r="A619" s="238"/>
      <c r="B619" s="238"/>
      <c r="C619" s="20"/>
      <c r="D619" s="6"/>
    </row>
    <row r="620" spans="1:4" ht="17.25" customHeight="1">
      <c r="A620" s="238"/>
      <c r="B620" s="238"/>
      <c r="C620" s="20"/>
      <c r="D620" s="6"/>
    </row>
    <row r="621" spans="1:4" ht="17.25" customHeight="1">
      <c r="A621" s="238"/>
      <c r="B621" s="238"/>
      <c r="C621" s="20"/>
      <c r="D621" s="6"/>
    </row>
    <row r="622" spans="1:4" ht="17.25" customHeight="1">
      <c r="A622" s="238"/>
      <c r="B622" s="238"/>
      <c r="C622" s="20"/>
      <c r="D622" s="6"/>
    </row>
    <row r="623" spans="1:4" ht="17.25" customHeight="1">
      <c r="A623" s="230"/>
      <c r="B623" s="230"/>
      <c r="C623" s="20"/>
      <c r="D623" s="6"/>
    </row>
    <row r="624" spans="1:4" ht="17.25" customHeight="1">
      <c r="A624" s="230"/>
      <c r="B624" s="230"/>
      <c r="C624" s="20"/>
      <c r="D624" s="6"/>
    </row>
    <row r="625" spans="1:4" ht="17.25" customHeight="1">
      <c r="A625" s="230"/>
      <c r="B625" s="230"/>
      <c r="C625" s="20"/>
      <c r="D625" s="6"/>
    </row>
    <row r="626" spans="1:4" ht="17.25" customHeight="1">
      <c r="A626" s="230"/>
      <c r="B626" s="230"/>
      <c r="C626" s="20"/>
      <c r="D626" s="6"/>
    </row>
    <row r="627" spans="1:4" ht="17.25" customHeight="1">
      <c r="A627" s="230"/>
      <c r="B627" s="230"/>
      <c r="C627" s="20"/>
      <c r="D627" s="6"/>
    </row>
    <row r="628" spans="1:4" ht="17.25" customHeight="1">
      <c r="A628" s="230"/>
      <c r="B628" s="230"/>
      <c r="C628" s="20"/>
      <c r="D628" s="6"/>
    </row>
    <row r="629" spans="2:4" ht="17.25" customHeight="1">
      <c r="B629" s="224"/>
      <c r="C629" s="20"/>
      <c r="D629" s="6"/>
    </row>
    <row r="630" spans="2:4" ht="17.25" customHeight="1">
      <c r="B630" s="224"/>
      <c r="C630" s="20"/>
      <c r="D630" s="6"/>
    </row>
    <row r="631" spans="2:4" ht="17.25" customHeight="1">
      <c r="B631" s="224"/>
      <c r="C631" s="20"/>
      <c r="D631" s="6"/>
    </row>
    <row r="632" spans="2:4" ht="17.25" customHeight="1">
      <c r="B632" s="224"/>
      <c r="C632" s="20"/>
      <c r="D632" s="6"/>
    </row>
    <row r="633" spans="2:4" ht="17.25" customHeight="1">
      <c r="B633" s="224"/>
      <c r="C633" s="20"/>
      <c r="D633" s="6"/>
    </row>
    <row r="634" spans="2:4" ht="17.25" customHeight="1">
      <c r="B634" s="224"/>
      <c r="C634" s="20"/>
      <c r="D634" s="6"/>
    </row>
    <row r="635" spans="2:4" ht="17.25" customHeight="1">
      <c r="B635" s="224"/>
      <c r="C635" s="20"/>
      <c r="D635" s="6"/>
    </row>
    <row r="636" spans="2:4" ht="17.25" customHeight="1">
      <c r="B636" s="224"/>
      <c r="C636" s="20"/>
      <c r="D636" s="6"/>
    </row>
    <row r="637" spans="2:4" ht="17.25" customHeight="1">
      <c r="B637" s="224"/>
      <c r="C637" s="20"/>
      <c r="D637" s="6"/>
    </row>
    <row r="638" spans="2:4" ht="17.25" customHeight="1">
      <c r="B638" s="224"/>
      <c r="C638" s="20"/>
      <c r="D638" s="6"/>
    </row>
    <row r="639" spans="2:4" ht="17.25" customHeight="1">
      <c r="B639" s="224"/>
      <c r="C639" s="20"/>
      <c r="D639" s="6"/>
    </row>
    <row r="640" spans="2:4" ht="17.25" customHeight="1">
      <c r="B640" s="224"/>
      <c r="C640" s="20"/>
      <c r="D640" s="6"/>
    </row>
    <row r="641" spans="2:4" ht="17.25" customHeight="1">
      <c r="B641" s="224"/>
      <c r="C641" s="20"/>
      <c r="D641" s="6"/>
    </row>
    <row r="642" spans="2:4" ht="17.25" customHeight="1">
      <c r="B642" s="224"/>
      <c r="C642" s="20"/>
      <c r="D642" s="6"/>
    </row>
    <row r="643" spans="2:4" ht="17.25" customHeight="1">
      <c r="B643" s="224"/>
      <c r="C643" s="20"/>
      <c r="D643" s="6"/>
    </row>
    <row r="644" spans="2:4" ht="17.25" customHeight="1">
      <c r="B644" s="224"/>
      <c r="C644" s="20"/>
      <c r="D644" s="6"/>
    </row>
    <row r="645" spans="2:4" ht="17.25" customHeight="1">
      <c r="B645" s="224"/>
      <c r="C645" s="20"/>
      <c r="D645" s="6"/>
    </row>
    <row r="646" spans="2:4" ht="17.25" customHeight="1">
      <c r="B646" s="224"/>
      <c r="C646" s="20"/>
      <c r="D646" s="6"/>
    </row>
    <row r="647" spans="2:4" ht="17.25" customHeight="1">
      <c r="B647" s="224"/>
      <c r="C647" s="20"/>
      <c r="D647" s="6"/>
    </row>
    <row r="648" spans="2:4" ht="17.25" customHeight="1">
      <c r="B648" s="224"/>
      <c r="C648" s="20"/>
      <c r="D648" s="6"/>
    </row>
    <row r="649" spans="2:4" ht="17.25" customHeight="1">
      <c r="B649" s="224"/>
      <c r="C649" s="20"/>
      <c r="D649" s="6"/>
    </row>
    <row r="650" spans="2:4" ht="17.25" customHeight="1">
      <c r="B650" s="224"/>
      <c r="C650" s="20"/>
      <c r="D650" s="6"/>
    </row>
    <row r="651" spans="2:4" ht="17.25" customHeight="1">
      <c r="B651" s="224"/>
      <c r="C651" s="20"/>
      <c r="D651" s="6"/>
    </row>
    <row r="652" spans="2:4" ht="17.25" customHeight="1">
      <c r="B652" s="224"/>
      <c r="C652" s="20"/>
      <c r="D652" s="6"/>
    </row>
    <row r="653" spans="2:4" ht="17.25" customHeight="1">
      <c r="B653" s="224"/>
      <c r="C653" s="20"/>
      <c r="D653" s="6"/>
    </row>
    <row r="654" spans="2:4" ht="17.25" customHeight="1">
      <c r="B654" s="224"/>
      <c r="C654" s="20"/>
      <c r="D654" s="6"/>
    </row>
    <row r="655" spans="2:4" ht="17.25" customHeight="1">
      <c r="B655" s="224"/>
      <c r="C655" s="20"/>
      <c r="D655" s="6"/>
    </row>
    <row r="656" spans="2:4" ht="17.25" customHeight="1">
      <c r="B656" s="224"/>
      <c r="C656" s="20"/>
      <c r="D656" s="6"/>
    </row>
    <row r="657" spans="2:4" ht="17.25" customHeight="1">
      <c r="B657" s="224"/>
      <c r="C657" s="20"/>
      <c r="D657" s="6"/>
    </row>
    <row r="658" spans="2:4" ht="17.25" customHeight="1">
      <c r="B658" s="224"/>
      <c r="C658" s="20"/>
      <c r="D658" s="6"/>
    </row>
    <row r="659" spans="2:4" ht="17.25" customHeight="1">
      <c r="B659" s="224"/>
      <c r="C659" s="20"/>
      <c r="D659" s="6"/>
    </row>
    <row r="660" spans="2:4" ht="17.25" customHeight="1">
      <c r="B660" s="224"/>
      <c r="C660" s="20"/>
      <c r="D660" s="6"/>
    </row>
    <row r="661" spans="2:4" ht="17.25" customHeight="1">
      <c r="B661" s="224"/>
      <c r="C661" s="20"/>
      <c r="D661" s="6"/>
    </row>
    <row r="662" spans="2:4" ht="17.25" customHeight="1">
      <c r="B662" s="224"/>
      <c r="C662" s="20"/>
      <c r="D662" s="6"/>
    </row>
    <row r="663" spans="2:4" ht="17.25" customHeight="1">
      <c r="B663" s="224"/>
      <c r="C663" s="20"/>
      <c r="D663" s="6"/>
    </row>
    <row r="664" spans="2:4" ht="17.25" customHeight="1">
      <c r="B664" s="224"/>
      <c r="C664" s="20"/>
      <c r="D664" s="6"/>
    </row>
    <row r="665" spans="2:4" ht="17.25" customHeight="1">
      <c r="B665" s="224"/>
      <c r="C665" s="20"/>
      <c r="D665" s="6"/>
    </row>
    <row r="666" spans="2:4" ht="17.25" customHeight="1">
      <c r="B666" s="224"/>
      <c r="C666" s="20"/>
      <c r="D666" s="6"/>
    </row>
    <row r="667" spans="2:4" ht="17.25" customHeight="1">
      <c r="B667" s="224"/>
      <c r="C667" s="20"/>
      <c r="D667" s="6"/>
    </row>
    <row r="668" spans="2:4" ht="17.25" customHeight="1">
      <c r="B668" s="224"/>
      <c r="C668" s="20"/>
      <c r="D668" s="6"/>
    </row>
    <row r="669" spans="2:4" ht="17.25" customHeight="1">
      <c r="B669" s="224"/>
      <c r="C669" s="20"/>
      <c r="D669" s="6"/>
    </row>
    <row r="670" spans="2:4" ht="17.25" customHeight="1">
      <c r="B670" s="224"/>
      <c r="C670" s="20"/>
      <c r="D670" s="6"/>
    </row>
    <row r="671" spans="2:4" ht="17.25" customHeight="1">
      <c r="B671" s="224"/>
      <c r="C671" s="20"/>
      <c r="D671" s="6"/>
    </row>
    <row r="672" spans="2:4" ht="17.25" customHeight="1">
      <c r="B672" s="224"/>
      <c r="C672" s="20"/>
      <c r="D672" s="6"/>
    </row>
    <row r="673" spans="2:4" ht="17.25" customHeight="1">
      <c r="B673" s="224"/>
      <c r="C673" s="20"/>
      <c r="D673" s="6"/>
    </row>
    <row r="674" spans="2:4" ht="17.25" customHeight="1">
      <c r="B674" s="224"/>
      <c r="C674" s="20"/>
      <c r="D674" s="6"/>
    </row>
    <row r="675" spans="2:4" ht="17.25" customHeight="1">
      <c r="B675" s="224"/>
      <c r="C675" s="20"/>
      <c r="D675" s="6"/>
    </row>
    <row r="676" spans="2:4" ht="17.25" customHeight="1">
      <c r="B676" s="224"/>
      <c r="C676" s="20"/>
      <c r="D676" s="6"/>
    </row>
    <row r="677" spans="2:4" ht="17.25" customHeight="1">
      <c r="B677" s="224"/>
      <c r="C677" s="20"/>
      <c r="D677" s="6"/>
    </row>
    <row r="678" spans="2:4" ht="17.25" customHeight="1">
      <c r="B678" s="224"/>
      <c r="C678" s="20"/>
      <c r="D678" s="6"/>
    </row>
    <row r="679" spans="2:4" ht="17.25" customHeight="1">
      <c r="B679" s="224"/>
      <c r="C679" s="20"/>
      <c r="D679" s="6"/>
    </row>
    <row r="680" spans="2:4" ht="17.25" customHeight="1">
      <c r="B680" s="224"/>
      <c r="C680" s="20"/>
      <c r="D680" s="6"/>
    </row>
    <row r="681" spans="2:4" ht="17.25" customHeight="1">
      <c r="B681" s="224"/>
      <c r="C681" s="20"/>
      <c r="D681" s="6"/>
    </row>
    <row r="682" spans="2:4" ht="17.25" customHeight="1">
      <c r="B682" s="224"/>
      <c r="C682" s="20"/>
      <c r="D682" s="6"/>
    </row>
    <row r="683" spans="2:4" ht="17.25" customHeight="1">
      <c r="B683" s="224"/>
      <c r="C683" s="20"/>
      <c r="D683" s="6"/>
    </row>
    <row r="684" spans="2:4" ht="17.25" customHeight="1">
      <c r="B684" s="224"/>
      <c r="C684" s="20"/>
      <c r="D684" s="6"/>
    </row>
    <row r="685" spans="2:4" ht="17.25" customHeight="1">
      <c r="B685" s="224"/>
      <c r="C685" s="20"/>
      <c r="D685" s="6"/>
    </row>
    <row r="686" spans="2:4" ht="17.25" customHeight="1">
      <c r="B686" s="224"/>
      <c r="C686" s="20"/>
      <c r="D686" s="6"/>
    </row>
    <row r="687" spans="2:4" ht="17.25" customHeight="1">
      <c r="B687" s="224"/>
      <c r="C687" s="20"/>
      <c r="D687" s="6"/>
    </row>
    <row r="688" spans="2:4" ht="17.25" customHeight="1">
      <c r="B688" s="224"/>
      <c r="C688" s="20"/>
      <c r="D688" s="6"/>
    </row>
    <row r="689" spans="2:4" ht="17.25" customHeight="1">
      <c r="B689" s="224"/>
      <c r="C689" s="20"/>
      <c r="D689" s="6"/>
    </row>
    <row r="690" spans="2:4" ht="17.25" customHeight="1">
      <c r="B690" s="224"/>
      <c r="C690" s="20"/>
      <c r="D690" s="6"/>
    </row>
    <row r="691" spans="2:4" ht="17.25" customHeight="1">
      <c r="B691" s="224"/>
      <c r="C691" s="20"/>
      <c r="D691" s="6"/>
    </row>
    <row r="692" spans="2:4" ht="17.25" customHeight="1">
      <c r="B692" s="224"/>
      <c r="C692" s="20"/>
      <c r="D692" s="6"/>
    </row>
    <row r="693" spans="2:4" ht="17.25" customHeight="1">
      <c r="B693" s="224"/>
      <c r="C693" s="20"/>
      <c r="D693" s="6"/>
    </row>
    <row r="694" spans="2:4" ht="17.25" customHeight="1">
      <c r="B694" s="224"/>
      <c r="C694" s="20"/>
      <c r="D694" s="6"/>
    </row>
    <row r="695" spans="2:4" ht="17.25" customHeight="1">
      <c r="B695" s="224"/>
      <c r="C695" s="20"/>
      <c r="D695" s="6"/>
    </row>
    <row r="696" spans="2:4" ht="17.25" customHeight="1">
      <c r="B696" s="224"/>
      <c r="C696" s="20"/>
      <c r="D696" s="6"/>
    </row>
    <row r="697" spans="2:4" ht="17.25" customHeight="1">
      <c r="B697" s="224"/>
      <c r="C697" s="20"/>
      <c r="D697" s="6"/>
    </row>
    <row r="698" spans="2:4" ht="17.25" customHeight="1">
      <c r="B698" s="224"/>
      <c r="C698" s="20"/>
      <c r="D698" s="6"/>
    </row>
    <row r="699" spans="2:4" ht="17.25" customHeight="1">
      <c r="B699" s="224"/>
      <c r="C699" s="20"/>
      <c r="D699" s="6"/>
    </row>
    <row r="700" spans="2:4" ht="17.25" customHeight="1">
      <c r="B700" s="224"/>
      <c r="C700" s="20"/>
      <c r="D700" s="6"/>
    </row>
    <row r="701" spans="2:4" ht="17.25" customHeight="1">
      <c r="B701" s="224"/>
      <c r="C701" s="20"/>
      <c r="D701" s="6"/>
    </row>
    <row r="702" spans="2:4" ht="17.25" customHeight="1">
      <c r="B702" s="224"/>
      <c r="C702" s="20"/>
      <c r="D702" s="6"/>
    </row>
    <row r="703" spans="2:4" ht="17.25" customHeight="1">
      <c r="B703" s="224"/>
      <c r="C703" s="20"/>
      <c r="D703" s="6"/>
    </row>
    <row r="704" spans="2:4" ht="17.25" customHeight="1">
      <c r="B704" s="224"/>
      <c r="C704" s="20"/>
      <c r="D704" s="6"/>
    </row>
    <row r="705" spans="2:4" ht="17.25" customHeight="1">
      <c r="B705" s="224"/>
      <c r="C705" s="20"/>
      <c r="D705" s="6"/>
    </row>
    <row r="706" spans="2:4" ht="17.25" customHeight="1">
      <c r="B706" s="224"/>
      <c r="C706" s="20"/>
      <c r="D706" s="6"/>
    </row>
    <row r="707" spans="2:4" ht="17.25" customHeight="1">
      <c r="B707" s="224"/>
      <c r="C707" s="20"/>
      <c r="D707" s="6"/>
    </row>
    <row r="708" spans="2:4" ht="17.25" customHeight="1">
      <c r="B708" s="224"/>
      <c r="C708" s="20"/>
      <c r="D708" s="6"/>
    </row>
    <row r="709" spans="2:4" ht="17.25" customHeight="1">
      <c r="B709" s="224"/>
      <c r="C709" s="20"/>
      <c r="D709" s="6"/>
    </row>
    <row r="710" spans="2:4" ht="17.25" customHeight="1">
      <c r="B710" s="224"/>
      <c r="C710" s="20"/>
      <c r="D710" s="6"/>
    </row>
    <row r="711" spans="2:4" ht="17.25" customHeight="1">
      <c r="B711" s="224"/>
      <c r="C711" s="20"/>
      <c r="D711" s="6"/>
    </row>
    <row r="712" spans="2:4" ht="17.25" customHeight="1">
      <c r="B712" s="224"/>
      <c r="C712" s="20"/>
      <c r="D712" s="6"/>
    </row>
    <row r="713" spans="2:4" ht="17.25" customHeight="1">
      <c r="B713" s="224"/>
      <c r="C713" s="20"/>
      <c r="D713" s="6"/>
    </row>
    <row r="714" spans="2:4" ht="17.25" customHeight="1">
      <c r="B714" s="224"/>
      <c r="C714" s="20"/>
      <c r="D714" s="6"/>
    </row>
    <row r="715" spans="2:4" ht="17.25" customHeight="1">
      <c r="B715" s="224"/>
      <c r="C715" s="20"/>
      <c r="D715" s="6"/>
    </row>
    <row r="716" spans="2:4" ht="17.25" customHeight="1">
      <c r="B716" s="224"/>
      <c r="C716" s="20"/>
      <c r="D716" s="6"/>
    </row>
    <row r="717" spans="2:4" ht="17.25" customHeight="1">
      <c r="B717" s="224"/>
      <c r="C717" s="20"/>
      <c r="D717" s="6"/>
    </row>
    <row r="718" spans="2:4" ht="17.25" customHeight="1">
      <c r="B718" s="224"/>
      <c r="C718" s="20"/>
      <c r="D718" s="6"/>
    </row>
    <row r="719" spans="2:4" ht="17.25" customHeight="1">
      <c r="B719" s="224"/>
      <c r="C719" s="20"/>
      <c r="D719" s="6"/>
    </row>
    <row r="720" spans="2:4" ht="17.25" customHeight="1">
      <c r="B720" s="224"/>
      <c r="C720" s="20"/>
      <c r="D720" s="6"/>
    </row>
    <row r="721" spans="2:4" ht="17.25" customHeight="1">
      <c r="B721" s="224"/>
      <c r="C721" s="20"/>
      <c r="D721" s="6"/>
    </row>
    <row r="722" spans="2:4" ht="17.25" customHeight="1">
      <c r="B722" s="224"/>
      <c r="C722" s="20"/>
      <c r="D722" s="6"/>
    </row>
    <row r="723" spans="2:4" ht="17.25" customHeight="1">
      <c r="B723" s="224"/>
      <c r="C723" s="20"/>
      <c r="D723" s="6"/>
    </row>
    <row r="724" spans="2:4" ht="17.25" customHeight="1">
      <c r="B724" s="224"/>
      <c r="C724" s="20"/>
      <c r="D724" s="6"/>
    </row>
    <row r="725" spans="2:4" ht="17.25" customHeight="1">
      <c r="B725" s="224"/>
      <c r="C725" s="20"/>
      <c r="D725" s="6"/>
    </row>
    <row r="726" spans="2:4" ht="17.25" customHeight="1">
      <c r="B726" s="224"/>
      <c r="C726" s="20"/>
      <c r="D726" s="6"/>
    </row>
    <row r="727" spans="2:4" ht="17.25" customHeight="1">
      <c r="B727" s="224"/>
      <c r="C727" s="20"/>
      <c r="D727" s="6"/>
    </row>
    <row r="728" spans="2:4" ht="17.25" customHeight="1">
      <c r="B728" s="224"/>
      <c r="C728" s="20"/>
      <c r="D728" s="6"/>
    </row>
    <row r="729" spans="2:4" ht="17.25" customHeight="1">
      <c r="B729" s="224"/>
      <c r="C729" s="20"/>
      <c r="D729" s="6"/>
    </row>
    <row r="730" spans="2:4" ht="17.25" customHeight="1">
      <c r="B730" s="224"/>
      <c r="C730" s="20"/>
      <c r="D730" s="6"/>
    </row>
    <row r="731" spans="2:4" ht="17.25" customHeight="1">
      <c r="B731" s="224"/>
      <c r="C731" s="20"/>
      <c r="D731" s="6"/>
    </row>
    <row r="732" spans="2:4" ht="17.25" customHeight="1">
      <c r="B732" s="224"/>
      <c r="C732" s="20"/>
      <c r="D732" s="6"/>
    </row>
    <row r="733" spans="2:4" ht="17.25" customHeight="1">
      <c r="B733" s="224"/>
      <c r="C733" s="20"/>
      <c r="D733" s="6"/>
    </row>
    <row r="734" spans="2:4" ht="17.25" customHeight="1">
      <c r="B734" s="224"/>
      <c r="C734" s="20"/>
      <c r="D734" s="6"/>
    </row>
    <row r="735" spans="2:4" ht="17.25" customHeight="1">
      <c r="B735" s="224"/>
      <c r="C735" s="20"/>
      <c r="D735" s="6"/>
    </row>
    <row r="736" spans="2:4" ht="17.25" customHeight="1">
      <c r="B736" s="224"/>
      <c r="C736" s="20"/>
      <c r="D736" s="6"/>
    </row>
    <row r="737" spans="2:4" ht="17.25" customHeight="1">
      <c r="B737" s="224"/>
      <c r="C737" s="20"/>
      <c r="D737" s="6"/>
    </row>
    <row r="738" spans="2:4" ht="17.25" customHeight="1">
      <c r="B738" s="224"/>
      <c r="C738" s="20"/>
      <c r="D738" s="6"/>
    </row>
    <row r="739" spans="2:4" ht="17.25" customHeight="1">
      <c r="B739" s="224"/>
      <c r="C739" s="20"/>
      <c r="D739" s="6"/>
    </row>
    <row r="740" spans="2:4" ht="17.25" customHeight="1">
      <c r="B740" s="224"/>
      <c r="C740" s="20"/>
      <c r="D740" s="6"/>
    </row>
    <row r="741" spans="2:4" ht="17.25" customHeight="1">
      <c r="B741" s="224"/>
      <c r="C741" s="20"/>
      <c r="D741" s="6"/>
    </row>
    <row r="742" spans="2:4" ht="17.25" customHeight="1">
      <c r="B742" s="224"/>
      <c r="C742" s="20"/>
      <c r="D742" s="6"/>
    </row>
    <row r="743" spans="2:4" ht="17.25" customHeight="1">
      <c r="B743" s="224"/>
      <c r="C743" s="20"/>
      <c r="D743" s="6"/>
    </row>
    <row r="744" spans="2:4" ht="17.25" customHeight="1">
      <c r="B744" s="224"/>
      <c r="C744" s="20"/>
      <c r="D744" s="6"/>
    </row>
    <row r="745" spans="2:4" ht="17.25" customHeight="1">
      <c r="B745" s="224"/>
      <c r="C745" s="20"/>
      <c r="D745" s="6"/>
    </row>
    <row r="746" spans="2:4" ht="17.25" customHeight="1">
      <c r="B746" s="224"/>
      <c r="C746" s="20"/>
      <c r="D746" s="6"/>
    </row>
    <row r="747" spans="2:4" ht="17.25" customHeight="1">
      <c r="B747" s="224"/>
      <c r="C747" s="20"/>
      <c r="D747" s="6"/>
    </row>
    <row r="748" spans="2:4" ht="17.25" customHeight="1">
      <c r="B748" s="224"/>
      <c r="C748" s="20"/>
      <c r="D748" s="6"/>
    </row>
    <row r="749" spans="2:4" ht="17.25" customHeight="1">
      <c r="B749" s="224"/>
      <c r="C749" s="20"/>
      <c r="D749" s="6"/>
    </row>
    <row r="750" spans="2:4" ht="17.25" customHeight="1">
      <c r="B750" s="224"/>
      <c r="C750" s="20"/>
      <c r="D750" s="6"/>
    </row>
    <row r="751" spans="2:4" ht="17.25" customHeight="1">
      <c r="B751" s="224"/>
      <c r="C751" s="20"/>
      <c r="D751" s="6"/>
    </row>
    <row r="752" spans="2:4" ht="17.25" customHeight="1">
      <c r="B752" s="224"/>
      <c r="C752" s="20"/>
      <c r="D752" s="6"/>
    </row>
    <row r="753" spans="2:4" ht="17.25" customHeight="1">
      <c r="B753" s="224"/>
      <c r="C753" s="20"/>
      <c r="D753" s="6"/>
    </row>
    <row r="754" spans="2:4" ht="17.25" customHeight="1">
      <c r="B754" s="224"/>
      <c r="C754" s="20"/>
      <c r="D754" s="6"/>
    </row>
    <row r="755" spans="2:4" ht="17.25" customHeight="1">
      <c r="B755" s="224"/>
      <c r="C755" s="20"/>
      <c r="D755" s="6"/>
    </row>
    <row r="756" spans="2:4" ht="17.25" customHeight="1">
      <c r="B756" s="224"/>
      <c r="C756" s="20"/>
      <c r="D756" s="6"/>
    </row>
    <row r="757" spans="2:4" ht="17.25" customHeight="1">
      <c r="B757" s="224"/>
      <c r="C757" s="20"/>
      <c r="D757" s="6"/>
    </row>
    <row r="758" spans="2:4" ht="17.25" customHeight="1">
      <c r="B758" s="224"/>
      <c r="C758" s="20"/>
      <c r="D758" s="6"/>
    </row>
    <row r="759" spans="2:4" ht="17.25" customHeight="1">
      <c r="B759" s="224"/>
      <c r="C759" s="20"/>
      <c r="D759" s="6"/>
    </row>
    <row r="760" spans="2:4" ht="17.25" customHeight="1">
      <c r="B760" s="224"/>
      <c r="C760" s="20"/>
      <c r="D760" s="6"/>
    </row>
    <row r="761" spans="2:4" ht="17.25" customHeight="1">
      <c r="B761" s="224"/>
      <c r="C761" s="20"/>
      <c r="D761" s="6"/>
    </row>
    <row r="762" spans="2:4" ht="17.25" customHeight="1">
      <c r="B762" s="224"/>
      <c r="C762" s="20"/>
      <c r="D762" s="6"/>
    </row>
    <row r="763" spans="2:4" ht="17.25" customHeight="1">
      <c r="B763" s="224"/>
      <c r="C763" s="20"/>
      <c r="D763" s="6"/>
    </row>
    <row r="764" spans="2:4" ht="17.25" customHeight="1">
      <c r="B764" s="224"/>
      <c r="C764" s="20"/>
      <c r="D764" s="6"/>
    </row>
    <row r="765" spans="2:4" ht="17.25" customHeight="1">
      <c r="B765" s="224"/>
      <c r="C765" s="20"/>
      <c r="D765" s="6"/>
    </row>
    <row r="766" spans="2:4" ht="17.25" customHeight="1">
      <c r="B766" s="224"/>
      <c r="C766" s="20"/>
      <c r="D766" s="6"/>
    </row>
    <row r="767" spans="2:4" ht="17.25" customHeight="1">
      <c r="B767" s="224"/>
      <c r="C767" s="20"/>
      <c r="D767" s="6"/>
    </row>
    <row r="768" spans="2:4" ht="17.25" customHeight="1">
      <c r="B768" s="224"/>
      <c r="C768" s="20"/>
      <c r="D768" s="6"/>
    </row>
    <row r="769" spans="2:4" ht="17.25" customHeight="1">
      <c r="B769" s="224"/>
      <c r="C769" s="20"/>
      <c r="D769" s="6"/>
    </row>
    <row r="770" spans="2:4" ht="17.25" customHeight="1">
      <c r="B770" s="224"/>
      <c r="C770" s="20"/>
      <c r="D770" s="6"/>
    </row>
    <row r="771" spans="2:4" ht="17.25" customHeight="1">
      <c r="B771" s="224"/>
      <c r="C771" s="20"/>
      <c r="D771" s="6"/>
    </row>
    <row r="772" spans="2:4" ht="17.25" customHeight="1">
      <c r="B772" s="224"/>
      <c r="C772" s="20"/>
      <c r="D772" s="6"/>
    </row>
    <row r="773" spans="2:4" ht="17.25" customHeight="1">
      <c r="B773" s="224"/>
      <c r="C773" s="20"/>
      <c r="D773" s="6"/>
    </row>
    <row r="774" spans="2:4" ht="17.25" customHeight="1">
      <c r="B774" s="224"/>
      <c r="C774" s="20"/>
      <c r="D774" s="6"/>
    </row>
    <row r="775" spans="2:4" ht="17.25" customHeight="1">
      <c r="B775" s="224"/>
      <c r="C775" s="20"/>
      <c r="D775" s="6"/>
    </row>
    <row r="776" spans="2:4" ht="17.25" customHeight="1">
      <c r="B776" s="224"/>
      <c r="C776" s="20"/>
      <c r="D776" s="6"/>
    </row>
    <row r="777" spans="2:4" ht="17.25" customHeight="1">
      <c r="B777" s="224"/>
      <c r="C777" s="20"/>
      <c r="D777" s="6"/>
    </row>
    <row r="778" spans="2:4" ht="17.25" customHeight="1">
      <c r="B778" s="224"/>
      <c r="C778" s="20"/>
      <c r="D778" s="6"/>
    </row>
    <row r="779" spans="2:4" ht="17.25" customHeight="1">
      <c r="B779" s="224"/>
      <c r="C779" s="20"/>
      <c r="D779" s="6"/>
    </row>
    <row r="780" spans="2:4" ht="17.25" customHeight="1">
      <c r="B780" s="224"/>
      <c r="C780" s="20"/>
      <c r="D780" s="6"/>
    </row>
    <row r="781" spans="2:4" ht="17.25" customHeight="1">
      <c r="B781" s="224"/>
      <c r="C781" s="20"/>
      <c r="D781" s="6"/>
    </row>
    <row r="782" spans="2:4" ht="17.25" customHeight="1">
      <c r="B782" s="224"/>
      <c r="C782" s="20"/>
      <c r="D782" s="6"/>
    </row>
    <row r="783" spans="2:4" ht="17.25" customHeight="1">
      <c r="B783" s="224"/>
      <c r="C783" s="20"/>
      <c r="D783" s="6"/>
    </row>
    <row r="784" spans="2:4" ht="17.25" customHeight="1">
      <c r="B784" s="224"/>
      <c r="C784" s="20"/>
      <c r="D784" s="6"/>
    </row>
    <row r="785" spans="2:4" ht="17.25" customHeight="1">
      <c r="B785" s="224"/>
      <c r="C785" s="20"/>
      <c r="D785" s="6"/>
    </row>
    <row r="786" spans="2:4" ht="17.25" customHeight="1">
      <c r="B786" s="224"/>
      <c r="C786" s="20"/>
      <c r="D786" s="6"/>
    </row>
    <row r="787" spans="2:4" ht="17.25" customHeight="1">
      <c r="B787" s="224"/>
      <c r="C787" s="20"/>
      <c r="D787" s="6"/>
    </row>
    <row r="788" spans="2:4" ht="17.25" customHeight="1">
      <c r="B788" s="224"/>
      <c r="C788" s="20"/>
      <c r="D788" s="6"/>
    </row>
    <row r="789" spans="2:4" ht="17.25" customHeight="1">
      <c r="B789" s="224"/>
      <c r="C789" s="20"/>
      <c r="D789" s="6"/>
    </row>
    <row r="790" spans="2:4" ht="17.25" customHeight="1">
      <c r="B790" s="224"/>
      <c r="C790" s="20"/>
      <c r="D790" s="6"/>
    </row>
    <row r="791" spans="2:4" ht="17.25" customHeight="1">
      <c r="B791" s="224"/>
      <c r="C791" s="20"/>
      <c r="D791" s="6"/>
    </row>
    <row r="792" spans="2:4" ht="17.25" customHeight="1">
      <c r="B792" s="224"/>
      <c r="C792" s="20"/>
      <c r="D792" s="6"/>
    </row>
    <row r="793" spans="2:4" ht="17.25" customHeight="1">
      <c r="B793" s="224"/>
      <c r="C793" s="20"/>
      <c r="D793" s="6"/>
    </row>
    <row r="794" spans="2:4" ht="17.25" customHeight="1">
      <c r="B794" s="224"/>
      <c r="C794" s="20"/>
      <c r="D794" s="6"/>
    </row>
    <row r="795" spans="2:4" ht="17.25" customHeight="1">
      <c r="B795" s="224"/>
      <c r="C795" s="20"/>
      <c r="D795" s="6"/>
    </row>
    <row r="796" spans="2:4" ht="17.25" customHeight="1">
      <c r="B796" s="224"/>
      <c r="C796" s="20"/>
      <c r="D796" s="6"/>
    </row>
    <row r="797" spans="2:4" ht="17.25" customHeight="1">
      <c r="B797" s="224"/>
      <c r="C797" s="20"/>
      <c r="D797" s="6"/>
    </row>
    <row r="798" spans="2:4" ht="17.25" customHeight="1">
      <c r="B798" s="224"/>
      <c r="C798" s="20"/>
      <c r="D798" s="6"/>
    </row>
    <row r="799" spans="2:4" ht="17.25" customHeight="1">
      <c r="B799" s="224"/>
      <c r="C799" s="20"/>
      <c r="D799" s="6"/>
    </row>
    <row r="800" spans="2:4" ht="17.25" customHeight="1">
      <c r="B800" s="224"/>
      <c r="C800" s="20"/>
      <c r="D800" s="6"/>
    </row>
    <row r="801" spans="2:4" ht="17.25" customHeight="1">
      <c r="B801" s="224"/>
      <c r="C801" s="20"/>
      <c r="D801" s="6"/>
    </row>
    <row r="802" spans="2:4" ht="17.25" customHeight="1">
      <c r="B802" s="224"/>
      <c r="C802" s="20"/>
      <c r="D802" s="6"/>
    </row>
    <row r="803" spans="2:4" ht="17.25" customHeight="1">
      <c r="B803" s="224"/>
      <c r="C803" s="20"/>
      <c r="D803" s="6"/>
    </row>
    <row r="804" spans="2:4" ht="17.25" customHeight="1">
      <c r="B804" s="224"/>
      <c r="C804" s="20"/>
      <c r="D804" s="6"/>
    </row>
    <row r="805" spans="2:4" ht="17.25" customHeight="1">
      <c r="B805" s="224"/>
      <c r="C805" s="20"/>
      <c r="D805" s="6"/>
    </row>
    <row r="806" spans="2:4" ht="17.25" customHeight="1">
      <c r="B806" s="224"/>
      <c r="C806" s="20"/>
      <c r="D806" s="6"/>
    </row>
    <row r="807" spans="2:4" ht="17.25" customHeight="1">
      <c r="B807" s="224"/>
      <c r="C807" s="20"/>
      <c r="D807" s="6"/>
    </row>
    <row r="808" spans="2:4" ht="17.25" customHeight="1">
      <c r="B808" s="224"/>
      <c r="C808" s="20"/>
      <c r="D808" s="6"/>
    </row>
    <row r="809" spans="2:4" ht="17.25" customHeight="1">
      <c r="B809" s="224"/>
      <c r="C809" s="20"/>
      <c r="D809" s="6"/>
    </row>
    <row r="810" spans="2:4" ht="17.25" customHeight="1">
      <c r="B810" s="224"/>
      <c r="C810" s="20"/>
      <c r="D810" s="6"/>
    </row>
    <row r="811" spans="2:4" ht="17.25" customHeight="1">
      <c r="B811" s="224"/>
      <c r="C811" s="20"/>
      <c r="D811" s="6"/>
    </row>
    <row r="812" spans="2:4" ht="17.25" customHeight="1">
      <c r="B812" s="224"/>
      <c r="C812" s="20"/>
      <c r="D812" s="6"/>
    </row>
    <row r="813" spans="2:4" ht="17.25" customHeight="1">
      <c r="B813" s="224"/>
      <c r="C813" s="20"/>
      <c r="D813" s="6"/>
    </row>
    <row r="814" spans="2:4" ht="17.25" customHeight="1">
      <c r="B814" s="224"/>
      <c r="C814" s="20"/>
      <c r="D814" s="6"/>
    </row>
    <row r="815" spans="2:4" ht="17.25" customHeight="1">
      <c r="B815" s="224"/>
      <c r="C815" s="20"/>
      <c r="D815" s="6"/>
    </row>
    <row r="816" spans="2:4" ht="17.25" customHeight="1">
      <c r="B816" s="224"/>
      <c r="C816" s="20"/>
      <c r="D816" s="6"/>
    </row>
    <row r="817" spans="2:4" ht="17.25" customHeight="1">
      <c r="B817" s="224"/>
      <c r="C817" s="20"/>
      <c r="D817" s="6"/>
    </row>
    <row r="818" spans="2:4" ht="17.25" customHeight="1">
      <c r="B818" s="224"/>
      <c r="C818" s="20"/>
      <c r="D818" s="6"/>
    </row>
    <row r="819" spans="2:4" ht="17.25" customHeight="1">
      <c r="B819" s="224"/>
      <c r="C819" s="20"/>
      <c r="D819" s="6"/>
    </row>
    <row r="820" spans="2:4" ht="17.25" customHeight="1">
      <c r="B820" s="224"/>
      <c r="C820" s="20"/>
      <c r="D820" s="6"/>
    </row>
    <row r="821" spans="2:4" ht="17.25" customHeight="1">
      <c r="B821" s="224"/>
      <c r="C821" s="20"/>
      <c r="D821" s="6"/>
    </row>
    <row r="822" spans="2:4" ht="17.25" customHeight="1">
      <c r="B822" s="224"/>
      <c r="C822" s="20"/>
      <c r="D822" s="6"/>
    </row>
    <row r="823" spans="2:4" ht="17.25" customHeight="1">
      <c r="B823" s="224"/>
      <c r="C823" s="20"/>
      <c r="D823" s="6"/>
    </row>
    <row r="824" spans="2:4" ht="17.25" customHeight="1">
      <c r="B824" s="224"/>
      <c r="C824" s="20"/>
      <c r="D824" s="6"/>
    </row>
    <row r="825" spans="2:4" ht="17.25" customHeight="1">
      <c r="B825" s="224"/>
      <c r="C825" s="20"/>
      <c r="D825" s="6"/>
    </row>
    <row r="826" spans="2:4" ht="17.25" customHeight="1">
      <c r="B826" s="224"/>
      <c r="C826" s="20"/>
      <c r="D826" s="6"/>
    </row>
    <row r="827" spans="2:4" ht="17.25" customHeight="1">
      <c r="B827" s="224"/>
      <c r="C827" s="20"/>
      <c r="D827" s="6"/>
    </row>
    <row r="828" spans="2:4" ht="17.25" customHeight="1">
      <c r="B828" s="224"/>
      <c r="C828" s="20"/>
      <c r="D828" s="6"/>
    </row>
    <row r="829" spans="2:4" ht="17.25" customHeight="1">
      <c r="B829" s="224"/>
      <c r="C829" s="20"/>
      <c r="D829" s="6"/>
    </row>
    <row r="830" spans="2:4" ht="17.25" customHeight="1">
      <c r="B830" s="224"/>
      <c r="C830" s="20"/>
      <c r="D830" s="6"/>
    </row>
  </sheetData>
  <sheetProtection/>
  <mergeCells count="7">
    <mergeCell ref="A3:D3"/>
    <mergeCell ref="A49:D49"/>
    <mergeCell ref="A50:D50"/>
    <mergeCell ref="A1:D1"/>
    <mergeCell ref="A2:D2"/>
    <mergeCell ref="A43:D43"/>
    <mergeCell ref="A44:D44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9"/>
  <sheetViews>
    <sheetView view="pageBreakPreview" zoomScale="120" zoomScaleSheetLayoutView="120" zoomScalePageLayoutView="0" workbookViewId="0" topLeftCell="A40">
      <selection activeCell="Q114" sqref="Q114"/>
    </sheetView>
  </sheetViews>
  <sheetFormatPr defaultColWidth="9.140625" defaultRowHeight="12.75"/>
  <cols>
    <col min="1" max="1" width="12.28125" style="114" customWidth="1"/>
    <col min="2" max="15" width="8.28125" style="127" customWidth="1"/>
    <col min="16" max="16" width="8.28125" style="106" customWidth="1"/>
    <col min="17" max="17" width="10.28125" style="106" customWidth="1"/>
    <col min="18" max="16384" width="9.140625" style="107" customWidth="1"/>
  </cols>
  <sheetData>
    <row r="1" spans="1:17" ht="16.5">
      <c r="A1" s="304" t="s">
        <v>143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ht="16.5">
      <c r="A2" s="304" t="s">
        <v>335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6.5">
      <c r="A3" s="309" t="s">
        <v>528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="175" customFormat="1" ht="14.25"/>
    <row r="5" spans="1:17" s="110" customFormat="1" ht="14.25">
      <c r="A5" s="111" t="s">
        <v>225</v>
      </c>
      <c r="B5" s="306" t="s">
        <v>144</v>
      </c>
      <c r="C5" s="305" t="s">
        <v>145</v>
      </c>
      <c r="D5" s="305"/>
      <c r="E5" s="305"/>
      <c r="F5" s="135" t="s">
        <v>146</v>
      </c>
      <c r="G5" s="305" t="s">
        <v>147</v>
      </c>
      <c r="H5" s="305"/>
      <c r="I5" s="305" t="s">
        <v>148</v>
      </c>
      <c r="J5" s="305"/>
      <c r="K5" s="135" t="s">
        <v>149</v>
      </c>
      <c r="L5" s="305" t="s">
        <v>150</v>
      </c>
      <c r="M5" s="305"/>
      <c r="N5" s="305" t="s">
        <v>151</v>
      </c>
      <c r="O5" s="305"/>
      <c r="P5" s="135" t="s">
        <v>223</v>
      </c>
      <c r="Q5" s="307" t="s">
        <v>22</v>
      </c>
    </row>
    <row r="6" spans="1:17" s="110" customFormat="1" ht="14.25">
      <c r="A6" s="112" t="s">
        <v>226</v>
      </c>
      <c r="B6" s="306"/>
      <c r="C6" s="135" t="s">
        <v>152</v>
      </c>
      <c r="D6" s="135" t="s">
        <v>221</v>
      </c>
      <c r="E6" s="135" t="s">
        <v>153</v>
      </c>
      <c r="F6" s="135" t="s">
        <v>154</v>
      </c>
      <c r="G6" s="135" t="s">
        <v>155</v>
      </c>
      <c r="H6" s="135" t="s">
        <v>156</v>
      </c>
      <c r="I6" s="135" t="s">
        <v>157</v>
      </c>
      <c r="J6" s="135" t="s">
        <v>158</v>
      </c>
      <c r="K6" s="135" t="s">
        <v>222</v>
      </c>
      <c r="L6" s="135" t="s">
        <v>159</v>
      </c>
      <c r="M6" s="135" t="s">
        <v>160</v>
      </c>
      <c r="N6" s="135" t="s">
        <v>161</v>
      </c>
      <c r="O6" s="135" t="s">
        <v>162</v>
      </c>
      <c r="P6" s="135" t="s">
        <v>224</v>
      </c>
      <c r="Q6" s="308"/>
    </row>
    <row r="7" spans="1:17" ht="14.25">
      <c r="A7" s="136" t="s">
        <v>163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ht="14.25">
      <c r="A8" s="137" t="s">
        <v>164</v>
      </c>
      <c r="B8" s="113">
        <v>8436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>
        <f>SUM(B8:P8)</f>
        <v>8436</v>
      </c>
    </row>
    <row r="9" spans="1:17" ht="14.25">
      <c r="A9" s="138" t="s">
        <v>165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4.25">
      <c r="A10" s="138" t="s">
        <v>166</v>
      </c>
      <c r="B10" s="116">
        <v>30000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>
        <f>SUM(B10:P10)</f>
        <v>30000</v>
      </c>
    </row>
    <row r="11" spans="1:17" ht="14.25">
      <c r="A11" s="138" t="s">
        <v>167</v>
      </c>
      <c r="B11" s="117">
        <v>2500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>
        <f>SUM(B11:P11)</f>
        <v>2500</v>
      </c>
    </row>
    <row r="12" spans="1:17" ht="14.25">
      <c r="A12" s="138" t="s">
        <v>40</v>
      </c>
      <c r="B12" s="118">
        <f>SUM(B8:B11)</f>
        <v>40936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18">
        <f>SUM(B12:P12)</f>
        <v>40936</v>
      </c>
    </row>
    <row r="13" spans="1:17" ht="15" thickBot="1">
      <c r="A13" s="139" t="s">
        <v>41</v>
      </c>
      <c r="B13" s="119">
        <v>560340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19">
        <f>SUM(B13:P13)</f>
        <v>560340</v>
      </c>
    </row>
    <row r="14" spans="1:17" ht="15" thickTop="1">
      <c r="A14" s="140" t="s">
        <v>168</v>
      </c>
      <c r="B14" s="120"/>
      <c r="C14" s="13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P14" s="120"/>
      <c r="Q14" s="121"/>
    </row>
    <row r="15" spans="1:17" ht="14.25">
      <c r="A15" s="138" t="s">
        <v>169</v>
      </c>
      <c r="B15" s="122"/>
      <c r="C15" s="116">
        <v>42840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16"/>
      <c r="P15" s="122"/>
      <c r="Q15" s="116">
        <f aca="true" t="shared" si="0" ref="Q15:Q23">SUM(C15:P15)</f>
        <v>42840</v>
      </c>
    </row>
    <row r="16" spans="1:17" ht="14.25">
      <c r="A16" s="137" t="s">
        <v>170</v>
      </c>
      <c r="B16" s="123"/>
      <c r="C16" s="123">
        <v>87740</v>
      </c>
      <c r="D16" s="123"/>
      <c r="E16" s="123">
        <v>70860</v>
      </c>
      <c r="F16" s="123"/>
      <c r="G16" s="123">
        <v>13530</v>
      </c>
      <c r="H16" s="123"/>
      <c r="I16" s="123"/>
      <c r="J16" s="123"/>
      <c r="K16" s="123"/>
      <c r="L16" s="123">
        <v>31780</v>
      </c>
      <c r="M16" s="123"/>
      <c r="N16" s="123"/>
      <c r="O16" s="113"/>
      <c r="P16" s="123"/>
      <c r="Q16" s="113">
        <f t="shared" si="0"/>
        <v>203910</v>
      </c>
    </row>
    <row r="17" spans="1:17" ht="14.25">
      <c r="A17" s="138" t="s">
        <v>171</v>
      </c>
      <c r="B17" s="122"/>
      <c r="C17" s="122">
        <v>9430</v>
      </c>
      <c r="D17" s="122"/>
      <c r="E17" s="122">
        <v>11395</v>
      </c>
      <c r="F17" s="122"/>
      <c r="G17" s="122">
        <v>1470</v>
      </c>
      <c r="H17" s="122"/>
      <c r="I17" s="122"/>
      <c r="J17" s="122"/>
      <c r="K17" s="122"/>
      <c r="L17" s="122">
        <v>365</v>
      </c>
      <c r="M17" s="122"/>
      <c r="N17" s="122"/>
      <c r="O17" s="116"/>
      <c r="P17" s="122"/>
      <c r="Q17" s="116">
        <f t="shared" si="0"/>
        <v>22660</v>
      </c>
    </row>
    <row r="18" spans="1:17" ht="14.25">
      <c r="A18" s="138" t="s">
        <v>172</v>
      </c>
      <c r="B18" s="122"/>
      <c r="C18" s="116">
        <v>11200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16"/>
      <c r="P18" s="122"/>
      <c r="Q18" s="116">
        <f t="shared" si="0"/>
        <v>11200</v>
      </c>
    </row>
    <row r="19" spans="1:17" ht="14.25">
      <c r="A19" s="137" t="s">
        <v>173</v>
      </c>
      <c r="B19" s="123"/>
      <c r="C19" s="123">
        <v>7200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13"/>
      <c r="P19" s="123"/>
      <c r="Q19" s="113">
        <f t="shared" si="0"/>
        <v>7200</v>
      </c>
    </row>
    <row r="20" spans="1:17" ht="14.25">
      <c r="A20" s="138" t="s">
        <v>174</v>
      </c>
      <c r="B20" s="122"/>
      <c r="C20" s="116">
        <v>3510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16"/>
      <c r="P20" s="122"/>
      <c r="Q20" s="116">
        <f t="shared" si="0"/>
        <v>3510</v>
      </c>
    </row>
    <row r="21" spans="1:17" ht="14.25">
      <c r="A21" s="137" t="s">
        <v>175</v>
      </c>
      <c r="B21" s="124"/>
      <c r="C21" s="133">
        <v>3510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13"/>
      <c r="P21" s="123"/>
      <c r="Q21" s="113">
        <f t="shared" si="0"/>
        <v>3510</v>
      </c>
    </row>
    <row r="22" spans="1:17" ht="14.25">
      <c r="A22" s="138" t="s">
        <v>40</v>
      </c>
      <c r="B22" s="105"/>
      <c r="C22" s="125">
        <f>SUM(C15:C21)</f>
        <v>165430</v>
      </c>
      <c r="D22" s="105">
        <v>0</v>
      </c>
      <c r="E22" s="105">
        <f>SUM(E16:E21)</f>
        <v>82255</v>
      </c>
      <c r="F22" s="105">
        <v>0</v>
      </c>
      <c r="G22" s="105">
        <f>SUM(G16:G21)</f>
        <v>15000</v>
      </c>
      <c r="H22" s="105">
        <v>0</v>
      </c>
      <c r="I22" s="105">
        <v>0</v>
      </c>
      <c r="J22" s="105">
        <v>0</v>
      </c>
      <c r="K22" s="105">
        <v>0</v>
      </c>
      <c r="L22" s="105">
        <f>SUM(L16:L21)</f>
        <v>32145</v>
      </c>
      <c r="M22" s="105">
        <v>0</v>
      </c>
      <c r="N22" s="105">
        <v>0</v>
      </c>
      <c r="O22" s="105">
        <v>0</v>
      </c>
      <c r="P22" s="105">
        <v>0</v>
      </c>
      <c r="Q22" s="118">
        <f t="shared" si="0"/>
        <v>294830</v>
      </c>
    </row>
    <row r="23" spans="1:17" ht="15" thickBot="1">
      <c r="A23" s="139" t="s">
        <v>41</v>
      </c>
      <c r="B23" s="141"/>
      <c r="C23" s="126">
        <v>1896296</v>
      </c>
      <c r="D23" s="141">
        <v>0</v>
      </c>
      <c r="E23" s="141">
        <v>789773</v>
      </c>
      <c r="F23" s="141">
        <v>0</v>
      </c>
      <c r="G23" s="141">
        <v>165000</v>
      </c>
      <c r="H23" s="141">
        <v>0</v>
      </c>
      <c r="I23" s="141">
        <v>0</v>
      </c>
      <c r="J23" s="141">
        <v>0</v>
      </c>
      <c r="K23" s="141">
        <v>0</v>
      </c>
      <c r="L23" s="141">
        <v>350895</v>
      </c>
      <c r="M23" s="141">
        <v>0</v>
      </c>
      <c r="N23" s="141">
        <v>0</v>
      </c>
      <c r="O23" s="141">
        <v>0</v>
      </c>
      <c r="P23" s="141">
        <v>0</v>
      </c>
      <c r="Q23" s="119">
        <f t="shared" si="0"/>
        <v>3201964</v>
      </c>
    </row>
    <row r="24" spans="1:17" ht="15" thickTop="1">
      <c r="A24" s="137" t="s">
        <v>176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9"/>
      <c r="P24" s="123"/>
      <c r="Q24" s="113"/>
    </row>
    <row r="25" spans="1:17" ht="14.25">
      <c r="A25" s="138" t="s">
        <v>177</v>
      </c>
      <c r="B25" s="122"/>
      <c r="C25" s="122">
        <v>9910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16"/>
      <c r="P25" s="122"/>
      <c r="Q25" s="116">
        <f>SUM(C25:P25)</f>
        <v>9910</v>
      </c>
    </row>
    <row r="26" spans="1:17" ht="14.25">
      <c r="A26" s="137" t="s">
        <v>178</v>
      </c>
      <c r="B26" s="124"/>
      <c r="C26" s="123">
        <v>1500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13"/>
      <c r="P26" s="123"/>
      <c r="Q26" s="113">
        <f>SUM(C26:P26)</f>
        <v>1500</v>
      </c>
    </row>
    <row r="27" spans="1:17" ht="14.25">
      <c r="A27" s="138" t="s">
        <v>40</v>
      </c>
      <c r="B27" s="105"/>
      <c r="C27" s="125">
        <f>SUM(C25:C26)</f>
        <v>11410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f>SUM(C27:P27)</f>
        <v>11410</v>
      </c>
    </row>
    <row r="28" spans="1:17" ht="15" thickBot="1">
      <c r="A28" s="139" t="s">
        <v>41</v>
      </c>
      <c r="B28" s="141"/>
      <c r="C28" s="126">
        <v>124310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41">
        <f>SUM(C28:P28)</f>
        <v>124310</v>
      </c>
    </row>
    <row r="29" spans="1:17" ht="15" thickTop="1">
      <c r="A29" s="137" t="s">
        <v>179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13"/>
      <c r="P29" s="123"/>
      <c r="Q29" s="130"/>
    </row>
    <row r="30" spans="1:17" ht="14.25">
      <c r="A30" s="138" t="s">
        <v>180</v>
      </c>
      <c r="B30" s="122"/>
      <c r="C30" s="122">
        <v>11870</v>
      </c>
      <c r="D30" s="122"/>
      <c r="E30" s="122">
        <v>13290</v>
      </c>
      <c r="F30" s="122"/>
      <c r="G30" s="122">
        <v>19820</v>
      </c>
      <c r="H30" s="122"/>
      <c r="I30" s="122">
        <v>5340</v>
      </c>
      <c r="J30" s="122"/>
      <c r="K30" s="122"/>
      <c r="L30" s="122">
        <v>12390</v>
      </c>
      <c r="M30" s="122"/>
      <c r="N30" s="122"/>
      <c r="O30" s="116"/>
      <c r="P30" s="122"/>
      <c r="Q30" s="116">
        <f>SUM(C30:P30)</f>
        <v>62710</v>
      </c>
    </row>
    <row r="31" spans="1:17" ht="14.25">
      <c r="A31" s="137" t="s">
        <v>181</v>
      </c>
      <c r="B31" s="124"/>
      <c r="C31" s="123">
        <v>6130</v>
      </c>
      <c r="D31" s="123"/>
      <c r="E31" s="123">
        <v>5160</v>
      </c>
      <c r="F31" s="123"/>
      <c r="G31" s="123">
        <v>13180</v>
      </c>
      <c r="H31" s="123"/>
      <c r="I31" s="123">
        <v>3660</v>
      </c>
      <c r="J31" s="123"/>
      <c r="K31" s="123"/>
      <c r="L31" s="123">
        <v>5610</v>
      </c>
      <c r="M31" s="123"/>
      <c r="N31" s="123"/>
      <c r="O31" s="113"/>
      <c r="P31" s="123"/>
      <c r="Q31" s="113">
        <f>SUM(C31:P31)</f>
        <v>33740</v>
      </c>
    </row>
    <row r="32" spans="1:17" ht="14.25">
      <c r="A32" s="138" t="s">
        <v>40</v>
      </c>
      <c r="B32" s="105"/>
      <c r="C32" s="125">
        <f>SUM(C30:C31)</f>
        <v>18000</v>
      </c>
      <c r="D32" s="105">
        <v>0</v>
      </c>
      <c r="E32" s="105">
        <f>SUM(E30:E31)</f>
        <v>18450</v>
      </c>
      <c r="F32" s="105">
        <v>0</v>
      </c>
      <c r="G32" s="105">
        <f>SUM(G30:G31)</f>
        <v>33000</v>
      </c>
      <c r="H32" s="105">
        <v>0</v>
      </c>
      <c r="I32" s="105">
        <f>SUM(I30:I31)</f>
        <v>9000</v>
      </c>
      <c r="J32" s="105">
        <v>0</v>
      </c>
      <c r="K32" s="105">
        <v>0</v>
      </c>
      <c r="L32" s="105">
        <f>SUM(L30:L31)</f>
        <v>18000</v>
      </c>
      <c r="M32" s="105">
        <v>0</v>
      </c>
      <c r="N32" s="105">
        <v>0</v>
      </c>
      <c r="O32" s="105">
        <v>0</v>
      </c>
      <c r="P32" s="105">
        <v>0</v>
      </c>
      <c r="Q32" s="118">
        <f>SUM(C32:P32)</f>
        <v>96450</v>
      </c>
    </row>
    <row r="33" spans="1:17" ht="15" thickBot="1">
      <c r="A33" s="139" t="s">
        <v>41</v>
      </c>
      <c r="B33" s="141"/>
      <c r="C33" s="126">
        <v>125100</v>
      </c>
      <c r="D33" s="105">
        <v>0</v>
      </c>
      <c r="E33" s="105">
        <v>202950</v>
      </c>
      <c r="F33" s="105">
        <v>0</v>
      </c>
      <c r="G33" s="105">
        <v>343218</v>
      </c>
      <c r="H33" s="105">
        <v>0</v>
      </c>
      <c r="I33" s="105">
        <v>99000</v>
      </c>
      <c r="J33" s="105">
        <v>0</v>
      </c>
      <c r="K33" s="105">
        <v>0</v>
      </c>
      <c r="L33" s="105">
        <v>198000</v>
      </c>
      <c r="M33" s="105">
        <v>0</v>
      </c>
      <c r="N33" s="105">
        <v>0</v>
      </c>
      <c r="O33" s="105">
        <v>0</v>
      </c>
      <c r="P33" s="105">
        <v>0</v>
      </c>
      <c r="Q33" s="119">
        <f>SUM(C33:P33)</f>
        <v>968268</v>
      </c>
    </row>
    <row r="34" ht="15" thickTop="1"/>
    <row r="41" spans="1:17" s="110" customFormat="1" ht="14.25">
      <c r="A41" s="111" t="s">
        <v>225</v>
      </c>
      <c r="B41" s="306" t="s">
        <v>144</v>
      </c>
      <c r="C41" s="305" t="s">
        <v>145</v>
      </c>
      <c r="D41" s="305"/>
      <c r="E41" s="305"/>
      <c r="F41" s="135" t="s">
        <v>146</v>
      </c>
      <c r="G41" s="305" t="s">
        <v>147</v>
      </c>
      <c r="H41" s="305"/>
      <c r="I41" s="305" t="s">
        <v>148</v>
      </c>
      <c r="J41" s="305"/>
      <c r="K41" s="135" t="s">
        <v>149</v>
      </c>
      <c r="L41" s="305" t="s">
        <v>150</v>
      </c>
      <c r="M41" s="305"/>
      <c r="N41" s="305" t="s">
        <v>151</v>
      </c>
      <c r="O41" s="305"/>
      <c r="P41" s="135" t="s">
        <v>223</v>
      </c>
      <c r="Q41" s="307" t="s">
        <v>22</v>
      </c>
    </row>
    <row r="42" spans="1:17" s="110" customFormat="1" ht="14.25">
      <c r="A42" s="112" t="s">
        <v>226</v>
      </c>
      <c r="B42" s="306"/>
      <c r="C42" s="135" t="s">
        <v>152</v>
      </c>
      <c r="D42" s="135" t="s">
        <v>221</v>
      </c>
      <c r="E42" s="135" t="s">
        <v>153</v>
      </c>
      <c r="F42" s="135" t="s">
        <v>154</v>
      </c>
      <c r="G42" s="135" t="s">
        <v>155</v>
      </c>
      <c r="H42" s="135" t="s">
        <v>156</v>
      </c>
      <c r="I42" s="135" t="s">
        <v>157</v>
      </c>
      <c r="J42" s="135" t="s">
        <v>158</v>
      </c>
      <c r="K42" s="135" t="s">
        <v>222</v>
      </c>
      <c r="L42" s="135" t="s">
        <v>159</v>
      </c>
      <c r="M42" s="135" t="s">
        <v>160</v>
      </c>
      <c r="N42" s="135" t="s">
        <v>161</v>
      </c>
      <c r="O42" s="135" t="s">
        <v>162</v>
      </c>
      <c r="P42" s="135" t="s">
        <v>224</v>
      </c>
      <c r="Q42" s="308"/>
    </row>
    <row r="43" spans="1:17" ht="14.25">
      <c r="A43" s="136" t="s">
        <v>182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ht="14.25">
      <c r="A44" s="138" t="s">
        <v>299</v>
      </c>
      <c r="B44" s="116"/>
      <c r="C44" s="116">
        <v>186000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>
        <f aca="true" t="shared" si="1" ref="Q44:Q51">SUM(C44:P44)</f>
        <v>186000</v>
      </c>
    </row>
    <row r="45" spans="1:17" ht="14.25">
      <c r="A45" s="137" t="s">
        <v>183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>
        <v>16800</v>
      </c>
      <c r="M45" s="113"/>
      <c r="N45" s="113"/>
      <c r="O45" s="113"/>
      <c r="P45" s="113"/>
      <c r="Q45" s="113">
        <f t="shared" si="1"/>
        <v>16800</v>
      </c>
    </row>
    <row r="46" spans="1:17" ht="14.25">
      <c r="A46" s="138" t="s">
        <v>184</v>
      </c>
      <c r="B46" s="116"/>
      <c r="C46" s="116"/>
      <c r="D46" s="116"/>
      <c r="E46" s="116">
        <v>5040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>
        <f t="shared" si="1"/>
        <v>5040</v>
      </c>
    </row>
    <row r="47" spans="1:17" ht="14.25">
      <c r="A47" s="138" t="s">
        <v>185</v>
      </c>
      <c r="B47" s="116"/>
      <c r="C47" s="116">
        <v>2400</v>
      </c>
      <c r="D47" s="116"/>
      <c r="E47" s="116">
        <v>5850</v>
      </c>
      <c r="F47" s="116"/>
      <c r="G47" s="116">
        <v>2400</v>
      </c>
      <c r="H47" s="116"/>
      <c r="I47" s="116"/>
      <c r="J47" s="116"/>
      <c r="K47" s="116"/>
      <c r="L47" s="116">
        <v>4950</v>
      </c>
      <c r="M47" s="116"/>
      <c r="N47" s="116"/>
      <c r="O47" s="116"/>
      <c r="P47" s="116"/>
      <c r="Q47" s="116">
        <f t="shared" si="1"/>
        <v>15600</v>
      </c>
    </row>
    <row r="48" spans="1:17" ht="14.25">
      <c r="A48" s="138" t="s">
        <v>186</v>
      </c>
      <c r="B48" s="116"/>
      <c r="C48" s="134">
        <v>9900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34">
        <f t="shared" si="1"/>
        <v>9900</v>
      </c>
    </row>
    <row r="49" spans="1:17" ht="14.25">
      <c r="A49" s="138" t="s">
        <v>187</v>
      </c>
      <c r="B49" s="117"/>
      <c r="C49" s="117">
        <v>30744</v>
      </c>
      <c r="D49" s="117"/>
      <c r="E49" s="117">
        <v>1160</v>
      </c>
      <c r="F49" s="117"/>
      <c r="G49" s="117">
        <v>1070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>
        <f t="shared" si="1"/>
        <v>32974</v>
      </c>
    </row>
    <row r="50" spans="1:17" ht="14.25">
      <c r="A50" s="138" t="s">
        <v>40</v>
      </c>
      <c r="B50" s="105"/>
      <c r="C50" s="118">
        <f>SUM(C44:C49)</f>
        <v>229044</v>
      </c>
      <c r="D50" s="105">
        <v>0</v>
      </c>
      <c r="E50" s="105">
        <f>SUM(E43:E49)</f>
        <v>12050</v>
      </c>
      <c r="F50" s="105">
        <v>0</v>
      </c>
      <c r="G50" s="105">
        <f>SUM(G47:G49)</f>
        <v>3470</v>
      </c>
      <c r="H50" s="105">
        <v>0</v>
      </c>
      <c r="I50" s="105">
        <v>0</v>
      </c>
      <c r="J50" s="105">
        <v>0</v>
      </c>
      <c r="K50" s="105">
        <v>0</v>
      </c>
      <c r="L50" s="105">
        <f>SUM(L43:L49)</f>
        <v>21750</v>
      </c>
      <c r="M50" s="105">
        <v>0</v>
      </c>
      <c r="N50" s="105">
        <v>0</v>
      </c>
      <c r="O50" s="105">
        <v>0</v>
      </c>
      <c r="P50" s="105">
        <v>0</v>
      </c>
      <c r="Q50" s="105">
        <f t="shared" si="1"/>
        <v>266314</v>
      </c>
    </row>
    <row r="51" spans="1:17" ht="15" thickBot="1">
      <c r="A51" s="139" t="s">
        <v>41</v>
      </c>
      <c r="B51" s="141"/>
      <c r="C51" s="119">
        <v>2195700.25</v>
      </c>
      <c r="D51" s="105">
        <v>0</v>
      </c>
      <c r="E51" s="105">
        <v>53567</v>
      </c>
      <c r="F51" s="105">
        <v>0</v>
      </c>
      <c r="G51" s="105">
        <v>23890</v>
      </c>
      <c r="H51" s="105">
        <v>0</v>
      </c>
      <c r="I51" s="105">
        <v>0</v>
      </c>
      <c r="J51" s="105">
        <v>0</v>
      </c>
      <c r="K51" s="105">
        <v>0</v>
      </c>
      <c r="L51" s="105">
        <v>90663</v>
      </c>
      <c r="M51" s="105">
        <v>0</v>
      </c>
      <c r="N51" s="105">
        <v>0</v>
      </c>
      <c r="O51" s="105">
        <v>0</v>
      </c>
      <c r="P51" s="105">
        <v>0</v>
      </c>
      <c r="Q51" s="105">
        <f t="shared" si="1"/>
        <v>2363820.25</v>
      </c>
    </row>
    <row r="52" spans="1:17" ht="15" thickTop="1">
      <c r="A52" s="140" t="s">
        <v>188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  <c r="P52" s="120"/>
      <c r="Q52" s="121"/>
    </row>
    <row r="53" spans="1:17" ht="14.25">
      <c r="A53" s="138" t="s">
        <v>189</v>
      </c>
      <c r="B53" s="122"/>
      <c r="C53" s="122">
        <v>11200</v>
      </c>
      <c r="D53" s="122"/>
      <c r="E53" s="122">
        <v>880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16"/>
      <c r="P53" s="122"/>
      <c r="Q53" s="116">
        <f aca="true" t="shared" si="2" ref="Q53:Q58">SUM(C53:P53)</f>
        <v>12080</v>
      </c>
    </row>
    <row r="54" spans="1:17" ht="14.25">
      <c r="A54" s="137" t="s">
        <v>190</v>
      </c>
      <c r="B54" s="123"/>
      <c r="C54" s="123">
        <v>5030.07</v>
      </c>
      <c r="D54" s="123"/>
      <c r="E54" s="123">
        <v>2950</v>
      </c>
      <c r="F54" s="123"/>
      <c r="G54" s="123">
        <v>3500</v>
      </c>
      <c r="H54" s="123"/>
      <c r="I54" s="123"/>
      <c r="J54" s="123"/>
      <c r="K54" s="123"/>
      <c r="L54" s="123">
        <v>21900</v>
      </c>
      <c r="M54" s="123"/>
      <c r="N54" s="123"/>
      <c r="O54" s="113"/>
      <c r="P54" s="123"/>
      <c r="Q54" s="113">
        <f t="shared" si="2"/>
        <v>33380.07</v>
      </c>
    </row>
    <row r="55" spans="1:17" ht="14.25">
      <c r="A55" s="138" t="s">
        <v>191</v>
      </c>
      <c r="B55" s="122"/>
      <c r="C55" s="122">
        <v>1500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16"/>
      <c r="P55" s="122"/>
      <c r="Q55" s="116">
        <f t="shared" si="2"/>
        <v>1500</v>
      </c>
    </row>
    <row r="56" spans="1:17" ht="14.25">
      <c r="A56" s="137" t="s">
        <v>192</v>
      </c>
      <c r="B56" s="124"/>
      <c r="C56" s="123">
        <v>17400</v>
      </c>
      <c r="D56" s="123"/>
      <c r="E56" s="123"/>
      <c r="F56" s="123"/>
      <c r="G56" s="123">
        <v>6000</v>
      </c>
      <c r="H56" s="123">
        <v>10300</v>
      </c>
      <c r="I56" s="123"/>
      <c r="J56" s="123"/>
      <c r="K56" s="123"/>
      <c r="L56" s="123"/>
      <c r="M56" s="123"/>
      <c r="N56" s="209"/>
      <c r="O56" s="113"/>
      <c r="P56" s="123"/>
      <c r="Q56" s="113">
        <f t="shared" si="2"/>
        <v>33700</v>
      </c>
    </row>
    <row r="57" spans="1:17" ht="14.25">
      <c r="A57" s="138" t="s">
        <v>40</v>
      </c>
      <c r="B57" s="105"/>
      <c r="C57" s="125">
        <f>SUM(C53:C56)</f>
        <v>35130.07</v>
      </c>
      <c r="D57" s="105">
        <v>0</v>
      </c>
      <c r="E57" s="105">
        <f>SUM(E53:E56)</f>
        <v>3830</v>
      </c>
      <c r="F57" s="105">
        <v>0</v>
      </c>
      <c r="G57" s="105">
        <f>SUM(G53:G56)</f>
        <v>9500</v>
      </c>
      <c r="H57" s="105">
        <f>SUM(H53:H56)</f>
        <v>10300</v>
      </c>
      <c r="I57" s="105">
        <v>0</v>
      </c>
      <c r="J57" s="105">
        <v>0</v>
      </c>
      <c r="K57" s="105">
        <v>0</v>
      </c>
      <c r="L57" s="105">
        <f>SUM(L54:L56)</f>
        <v>21900</v>
      </c>
      <c r="M57" s="105">
        <v>0</v>
      </c>
      <c r="N57" s="210">
        <v>0</v>
      </c>
      <c r="O57" s="105">
        <v>0</v>
      </c>
      <c r="P57" s="105">
        <v>0</v>
      </c>
      <c r="Q57" s="118">
        <f t="shared" si="2"/>
        <v>80660.07</v>
      </c>
    </row>
    <row r="58" spans="1:17" ht="15" thickBot="1">
      <c r="A58" s="139" t="s">
        <v>41</v>
      </c>
      <c r="B58" s="141"/>
      <c r="C58" s="126">
        <v>930747.1</v>
      </c>
      <c r="D58" s="141">
        <v>10000</v>
      </c>
      <c r="E58" s="141">
        <v>50648</v>
      </c>
      <c r="F58" s="141">
        <v>29950</v>
      </c>
      <c r="G58" s="141">
        <v>63480</v>
      </c>
      <c r="H58" s="141">
        <v>56830</v>
      </c>
      <c r="I58" s="141">
        <v>3000</v>
      </c>
      <c r="J58" s="141">
        <v>149607</v>
      </c>
      <c r="K58" s="141">
        <v>21400</v>
      </c>
      <c r="L58" s="141">
        <v>56337.24</v>
      </c>
      <c r="M58" s="141">
        <v>20231.56</v>
      </c>
      <c r="N58" s="141">
        <v>120835</v>
      </c>
      <c r="O58" s="105">
        <v>137560</v>
      </c>
      <c r="P58" s="141">
        <v>0</v>
      </c>
      <c r="Q58" s="119">
        <f t="shared" si="2"/>
        <v>1650625.9000000001</v>
      </c>
    </row>
    <row r="59" spans="1:17" ht="15" thickTop="1">
      <c r="A59" s="142" t="s">
        <v>193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9"/>
      <c r="O59" s="130"/>
      <c r="P59" s="129"/>
      <c r="Q59" s="130"/>
    </row>
    <row r="60" spans="1:17" ht="14.25">
      <c r="A60" s="142" t="s">
        <v>194</v>
      </c>
      <c r="B60" s="128"/>
      <c r="C60" s="128">
        <v>39998.5</v>
      </c>
      <c r="D60" s="128"/>
      <c r="E60" s="128">
        <v>29857</v>
      </c>
      <c r="F60" s="128"/>
      <c r="G60" s="128">
        <v>8675</v>
      </c>
      <c r="H60" s="128"/>
      <c r="I60" s="128"/>
      <c r="J60" s="128"/>
      <c r="K60" s="128"/>
      <c r="L60" s="128"/>
      <c r="M60" s="128"/>
      <c r="N60" s="128"/>
      <c r="O60" s="129"/>
      <c r="P60" s="128"/>
      <c r="Q60" s="129">
        <f>SUM(C60:P60)</f>
        <v>78530.5</v>
      </c>
    </row>
    <row r="61" spans="1:17" ht="14.25">
      <c r="A61" s="138" t="s">
        <v>195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>
        <v>29724.6</v>
      </c>
      <c r="M61" s="122"/>
      <c r="N61" s="122"/>
      <c r="O61" s="116"/>
      <c r="P61" s="122"/>
      <c r="Q61" s="116">
        <f>SUM(C61:P61)</f>
        <v>29724.6</v>
      </c>
    </row>
    <row r="62" spans="1:17" ht="14.25">
      <c r="A62" s="142" t="s">
        <v>196</v>
      </c>
      <c r="B62" s="122"/>
      <c r="C62" s="122"/>
      <c r="D62" s="122"/>
      <c r="E62" s="122">
        <v>220</v>
      </c>
      <c r="F62" s="122"/>
      <c r="G62" s="122">
        <v>8020</v>
      </c>
      <c r="H62" s="122">
        <v>95878.23</v>
      </c>
      <c r="I62" s="122"/>
      <c r="J62" s="122"/>
      <c r="K62" s="122"/>
      <c r="L62" s="122"/>
      <c r="M62" s="122"/>
      <c r="N62" s="122"/>
      <c r="O62" s="116"/>
      <c r="P62" s="122"/>
      <c r="Q62" s="116">
        <f>SUM(C62:P62)</f>
        <v>104118.23</v>
      </c>
    </row>
    <row r="63" spans="1:17" ht="14.25">
      <c r="A63" s="142" t="s">
        <v>197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>
        <v>19940</v>
      </c>
      <c r="M63" s="122"/>
      <c r="N63" s="122"/>
      <c r="O63" s="116"/>
      <c r="P63" s="122"/>
      <c r="Q63" s="116">
        <f>SUM(C63:P63)</f>
        <v>19940</v>
      </c>
    </row>
    <row r="64" spans="1:17" ht="14.25">
      <c r="A64" s="138" t="s">
        <v>198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16"/>
      <c r="P64" s="122"/>
      <c r="Q64" s="116"/>
    </row>
    <row r="65" spans="1:17" ht="14.25">
      <c r="A65" s="142" t="s">
        <v>199</v>
      </c>
      <c r="B65" s="122"/>
      <c r="C65" s="122">
        <v>5860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16"/>
      <c r="N65" s="122"/>
      <c r="O65" s="116"/>
      <c r="P65" s="122"/>
      <c r="Q65" s="116">
        <f>SUM(C65:P65)</f>
        <v>5860</v>
      </c>
    </row>
    <row r="66" spans="1:17" ht="14.25">
      <c r="A66" s="142" t="s">
        <v>200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13"/>
      <c r="P66" s="123"/>
      <c r="Q66" s="113"/>
    </row>
    <row r="67" spans="1:17" ht="14.25">
      <c r="A67" s="138" t="s">
        <v>219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16"/>
      <c r="P67" s="122"/>
      <c r="Q67" s="116"/>
    </row>
    <row r="68" spans="1:17" ht="14.25">
      <c r="A68" s="142" t="s">
        <v>201</v>
      </c>
      <c r="B68" s="122"/>
      <c r="C68" s="122">
        <v>10900</v>
      </c>
      <c r="D68" s="122"/>
      <c r="E68" s="122">
        <v>6100</v>
      </c>
      <c r="F68" s="122"/>
      <c r="G68" s="122">
        <v>2460</v>
      </c>
      <c r="H68" s="122"/>
      <c r="I68" s="122"/>
      <c r="J68" s="122"/>
      <c r="K68" s="122"/>
      <c r="L68" s="122"/>
      <c r="M68" s="122"/>
      <c r="N68" s="122"/>
      <c r="O68" s="116"/>
      <c r="P68" s="122"/>
      <c r="Q68" s="116">
        <f>SUM(C68:P68)</f>
        <v>19460</v>
      </c>
    </row>
    <row r="69" spans="1:17" ht="14.25">
      <c r="A69" s="142" t="s">
        <v>202</v>
      </c>
      <c r="B69" s="124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13"/>
      <c r="P69" s="123"/>
      <c r="Q69" s="113"/>
    </row>
    <row r="70" spans="1:17" ht="14.25">
      <c r="A70" s="138" t="s">
        <v>40</v>
      </c>
      <c r="B70" s="105"/>
      <c r="C70" s="125">
        <f>SUM(C60:C69)</f>
        <v>56758.5</v>
      </c>
      <c r="D70" s="105">
        <v>0</v>
      </c>
      <c r="E70" s="105">
        <f>SUM(E59:E69)</f>
        <v>36177</v>
      </c>
      <c r="F70" s="105">
        <v>0</v>
      </c>
      <c r="G70" s="105">
        <f>SUM(G60:G69)</f>
        <v>19155</v>
      </c>
      <c r="H70" s="105">
        <f>SUM(H60:H69)</f>
        <v>95878.23</v>
      </c>
      <c r="I70" s="105">
        <v>0</v>
      </c>
      <c r="J70" s="105">
        <v>0</v>
      </c>
      <c r="K70" s="105">
        <v>0</v>
      </c>
      <c r="L70" s="105">
        <f>SUM(L61:L69)</f>
        <v>49664.6</v>
      </c>
      <c r="M70" s="105">
        <v>0</v>
      </c>
      <c r="N70" s="105">
        <v>0</v>
      </c>
      <c r="O70" s="105">
        <v>0</v>
      </c>
      <c r="P70" s="105">
        <v>0</v>
      </c>
      <c r="Q70" s="118">
        <f>SUM(C70:P70)</f>
        <v>257633.33</v>
      </c>
    </row>
    <row r="71" spans="1:17" ht="15" thickBot="1">
      <c r="A71" s="139" t="s">
        <v>41</v>
      </c>
      <c r="B71" s="141"/>
      <c r="C71" s="126">
        <v>203740.5</v>
      </c>
      <c r="D71" s="141">
        <v>0</v>
      </c>
      <c r="E71" s="141">
        <v>170289</v>
      </c>
      <c r="F71" s="141">
        <v>0</v>
      </c>
      <c r="G71" s="141">
        <v>67784</v>
      </c>
      <c r="H71" s="141">
        <v>800738.14</v>
      </c>
      <c r="I71" s="141">
        <v>0</v>
      </c>
      <c r="J71" s="141">
        <v>0</v>
      </c>
      <c r="K71" s="141">
        <v>0</v>
      </c>
      <c r="L71" s="141">
        <v>103129.6</v>
      </c>
      <c r="M71" s="141">
        <v>0</v>
      </c>
      <c r="N71" s="141">
        <v>60000</v>
      </c>
      <c r="O71" s="141">
        <v>0</v>
      </c>
      <c r="P71" s="141">
        <v>0</v>
      </c>
      <c r="Q71" s="119">
        <f>SUM(C71:P71)</f>
        <v>1405681.2400000002</v>
      </c>
    </row>
    <row r="72" spans="1:17" ht="15" thickTop="1">
      <c r="A72" s="143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ht="14.25">
      <c r="A73" s="143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</row>
    <row r="74" spans="1:17" ht="14.25">
      <c r="A74" s="143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81" spans="1:17" s="110" customFormat="1" ht="14.25">
      <c r="A81" s="111" t="s">
        <v>225</v>
      </c>
      <c r="B81" s="306" t="s">
        <v>144</v>
      </c>
      <c r="C81" s="305" t="s">
        <v>145</v>
      </c>
      <c r="D81" s="305"/>
      <c r="E81" s="305"/>
      <c r="F81" s="135" t="s">
        <v>146</v>
      </c>
      <c r="G81" s="305" t="s">
        <v>147</v>
      </c>
      <c r="H81" s="305"/>
      <c r="I81" s="305" t="s">
        <v>148</v>
      </c>
      <c r="J81" s="305"/>
      <c r="K81" s="135" t="s">
        <v>149</v>
      </c>
      <c r="L81" s="305" t="s">
        <v>150</v>
      </c>
      <c r="M81" s="305"/>
      <c r="N81" s="305" t="s">
        <v>151</v>
      </c>
      <c r="O81" s="305"/>
      <c r="P81" s="135" t="s">
        <v>223</v>
      </c>
      <c r="Q81" s="307" t="s">
        <v>22</v>
      </c>
    </row>
    <row r="82" spans="1:17" s="110" customFormat="1" ht="14.25">
      <c r="A82" s="112" t="s">
        <v>226</v>
      </c>
      <c r="B82" s="306"/>
      <c r="C82" s="135" t="s">
        <v>152</v>
      </c>
      <c r="D82" s="135" t="s">
        <v>221</v>
      </c>
      <c r="E82" s="135" t="s">
        <v>153</v>
      </c>
      <c r="F82" s="135" t="s">
        <v>154</v>
      </c>
      <c r="G82" s="135" t="s">
        <v>155</v>
      </c>
      <c r="H82" s="135" t="s">
        <v>156</v>
      </c>
      <c r="I82" s="135" t="s">
        <v>157</v>
      </c>
      <c r="J82" s="135" t="s">
        <v>158</v>
      </c>
      <c r="K82" s="135" t="s">
        <v>222</v>
      </c>
      <c r="L82" s="135" t="s">
        <v>159</v>
      </c>
      <c r="M82" s="135" t="s">
        <v>160</v>
      </c>
      <c r="N82" s="135" t="s">
        <v>161</v>
      </c>
      <c r="O82" s="135" t="s">
        <v>162</v>
      </c>
      <c r="P82" s="135" t="s">
        <v>224</v>
      </c>
      <c r="Q82" s="308"/>
    </row>
    <row r="83" spans="1:17" ht="14.25">
      <c r="A83" s="136" t="s">
        <v>203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4.25">
      <c r="A84" s="137" t="s">
        <v>204</v>
      </c>
      <c r="B84" s="113"/>
      <c r="C84" s="113">
        <v>25322.47</v>
      </c>
      <c r="D84" s="113"/>
      <c r="E84" s="113"/>
      <c r="F84" s="113"/>
      <c r="G84" s="113">
        <v>6155.43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>
        <f>SUM(C84:P84)</f>
        <v>31477.9</v>
      </c>
    </row>
    <row r="85" spans="1:17" ht="14.25">
      <c r="A85" s="138" t="s">
        <v>205</v>
      </c>
      <c r="B85" s="116"/>
      <c r="C85" s="116">
        <v>924</v>
      </c>
      <c r="D85" s="116"/>
      <c r="E85" s="116"/>
      <c r="F85" s="116"/>
      <c r="G85" s="116">
        <v>160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>
        <f>SUM(C85:P85)</f>
        <v>1084</v>
      </c>
    </row>
    <row r="86" spans="1:17" ht="14.25">
      <c r="A86" s="138" t="s">
        <v>206</v>
      </c>
      <c r="B86" s="116"/>
      <c r="C86" s="116">
        <v>2184.94</v>
      </c>
      <c r="D86" s="116"/>
      <c r="E86" s="116"/>
      <c r="F86" s="116"/>
      <c r="G86" s="116">
        <v>858.14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>
        <f>SUM(C86:P86)</f>
        <v>3043.08</v>
      </c>
    </row>
    <row r="87" spans="1:17" ht="14.25">
      <c r="A87" s="137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4.25">
      <c r="A88" s="138" t="s">
        <v>208</v>
      </c>
      <c r="B88" s="117"/>
      <c r="C88" s="117">
        <v>10678.6</v>
      </c>
      <c r="D88" s="117"/>
      <c r="E88" s="117"/>
      <c r="F88" s="117"/>
      <c r="G88" s="117">
        <v>3402.6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>
        <f>SUM(C88:P88)</f>
        <v>14081.2</v>
      </c>
    </row>
    <row r="89" spans="1:17" ht="14.25">
      <c r="A89" s="138" t="s">
        <v>40</v>
      </c>
      <c r="B89" s="105"/>
      <c r="C89" s="105">
        <f>SUM(C84:C88)</f>
        <v>39110.01</v>
      </c>
      <c r="D89" s="105">
        <v>0</v>
      </c>
      <c r="E89" s="105">
        <v>0</v>
      </c>
      <c r="F89" s="105">
        <v>0</v>
      </c>
      <c r="G89" s="105">
        <f>SUM(G84:G88)</f>
        <v>10576.17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18">
        <f>SUM(C89:P89)</f>
        <v>49686.18</v>
      </c>
    </row>
    <row r="90" spans="1:17" ht="15" thickBot="1">
      <c r="A90" s="139" t="s">
        <v>41</v>
      </c>
      <c r="B90" s="105"/>
      <c r="C90" s="105">
        <v>228221.26</v>
      </c>
      <c r="D90" s="105">
        <v>0</v>
      </c>
      <c r="E90" s="105">
        <v>0</v>
      </c>
      <c r="F90" s="105">
        <v>0</v>
      </c>
      <c r="G90" s="105">
        <v>38342.2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19">
        <f>SUM(C90:P90)</f>
        <v>266563.46</v>
      </c>
    </row>
    <row r="91" spans="1:17" ht="15" thickTop="1">
      <c r="A91" s="140" t="s">
        <v>209</v>
      </c>
      <c r="B91" s="120"/>
      <c r="C91" s="120"/>
      <c r="D91" s="120"/>
      <c r="E91" s="120"/>
      <c r="F91" s="120"/>
      <c r="G91" s="120"/>
      <c r="H91" s="120"/>
      <c r="I91" s="120"/>
      <c r="J91" s="130"/>
      <c r="K91" s="120"/>
      <c r="L91" s="120"/>
      <c r="M91" s="120"/>
      <c r="N91" s="120"/>
      <c r="O91" s="121"/>
      <c r="P91" s="120"/>
      <c r="Q91" s="121"/>
    </row>
    <row r="92" spans="1:17" ht="14.25">
      <c r="A92" s="138" t="s">
        <v>227</v>
      </c>
      <c r="B92" s="122"/>
      <c r="C92" s="122"/>
      <c r="D92" s="122"/>
      <c r="E92" s="122"/>
      <c r="F92" s="122"/>
      <c r="G92" s="122"/>
      <c r="H92" s="122"/>
      <c r="I92" s="122"/>
      <c r="J92" s="128"/>
      <c r="K92" s="122"/>
      <c r="L92" s="122"/>
      <c r="M92" s="122"/>
      <c r="N92" s="122"/>
      <c r="O92" s="116"/>
      <c r="P92" s="122"/>
      <c r="Q92" s="116"/>
    </row>
    <row r="93" spans="1:17" ht="14.25">
      <c r="A93" s="137" t="s">
        <v>210</v>
      </c>
      <c r="B93" s="124"/>
      <c r="C93" s="123"/>
      <c r="D93" s="123"/>
      <c r="E93" s="123"/>
      <c r="F93" s="123"/>
      <c r="G93" s="123"/>
      <c r="H93" s="211"/>
      <c r="I93" s="123"/>
      <c r="J93" s="123"/>
      <c r="K93" s="123"/>
      <c r="L93" s="123"/>
      <c r="M93" s="123"/>
      <c r="N93" s="123"/>
      <c r="O93" s="113"/>
      <c r="P93" s="123"/>
      <c r="Q93" s="212"/>
    </row>
    <row r="94" spans="1:17" ht="14.25">
      <c r="A94" s="138" t="s">
        <v>40</v>
      </c>
      <c r="B94" s="105"/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</row>
    <row r="95" spans="1:17" ht="15" thickBot="1">
      <c r="A95" s="139" t="s">
        <v>41</v>
      </c>
      <c r="B95" s="141"/>
      <c r="C95" s="141">
        <v>10000</v>
      </c>
      <c r="D95" s="141">
        <v>0</v>
      </c>
      <c r="E95" s="141">
        <v>0</v>
      </c>
      <c r="F95" s="141">
        <v>0</v>
      </c>
      <c r="G95" s="141">
        <v>1380600</v>
      </c>
      <c r="H95" s="141">
        <v>120000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19">
        <f>SUM(C95:P95)</f>
        <v>1510600</v>
      </c>
    </row>
    <row r="96" spans="1:17" ht="15" thickTop="1">
      <c r="A96" s="142" t="s">
        <v>211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9"/>
      <c r="O96" s="129"/>
      <c r="P96" s="129"/>
      <c r="Q96" s="130"/>
    </row>
    <row r="97" spans="1:17" ht="14.25">
      <c r="A97" s="142" t="s">
        <v>212</v>
      </c>
      <c r="B97" s="128"/>
      <c r="C97" s="128">
        <v>64013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9"/>
      <c r="P97" s="128"/>
      <c r="Q97" s="129">
        <f>SUM(C97:P97)</f>
        <v>64013</v>
      </c>
    </row>
    <row r="98" spans="1:17" ht="14.25">
      <c r="A98" s="138" t="s">
        <v>217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16"/>
      <c r="P98" s="122"/>
      <c r="Q98" s="116"/>
    </row>
    <row r="99" spans="1:17" ht="14.25">
      <c r="A99" s="142" t="s">
        <v>228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16"/>
      <c r="P99" s="122"/>
      <c r="Q99" s="116">
        <f>SUM(C99:P99)</f>
        <v>0</v>
      </c>
    </row>
    <row r="100" spans="1:17" ht="14.25">
      <c r="A100" s="142" t="s">
        <v>491</v>
      </c>
      <c r="B100" s="122"/>
      <c r="C100" s="122">
        <v>46000</v>
      </c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16"/>
      <c r="P100" s="122"/>
      <c r="Q100" s="116">
        <f>SUM(C100:P100)</f>
        <v>46000</v>
      </c>
    </row>
    <row r="101" spans="1:17" ht="14.25">
      <c r="A101" s="142" t="s">
        <v>229</v>
      </c>
      <c r="B101" s="122"/>
      <c r="C101" s="122"/>
      <c r="D101" s="122"/>
      <c r="E101" s="122"/>
      <c r="F101" s="122"/>
      <c r="G101" s="122"/>
      <c r="H101" s="122">
        <v>14100</v>
      </c>
      <c r="I101" s="122"/>
      <c r="J101" s="122"/>
      <c r="K101" s="122"/>
      <c r="L101" s="122">
        <v>9800</v>
      </c>
      <c r="M101" s="116"/>
      <c r="N101" s="122"/>
      <c r="O101" s="116"/>
      <c r="P101" s="122"/>
      <c r="Q101" s="116">
        <f>SUM(C101:P101)</f>
        <v>23900</v>
      </c>
    </row>
    <row r="102" spans="1:17" ht="14.25">
      <c r="A102" s="142" t="s">
        <v>220</v>
      </c>
      <c r="B102" s="116"/>
      <c r="C102" s="122"/>
      <c r="D102" s="122"/>
      <c r="E102" s="122">
        <v>7180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16"/>
      <c r="P102" s="122"/>
      <c r="Q102" s="116">
        <f>SUM(C102:P102)</f>
        <v>7180</v>
      </c>
    </row>
    <row r="103" spans="1:17" ht="14.25">
      <c r="A103" s="142" t="s">
        <v>213</v>
      </c>
      <c r="B103" s="123"/>
      <c r="C103" s="122">
        <v>18800</v>
      </c>
      <c r="D103" s="122"/>
      <c r="E103" s="122">
        <v>49800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16"/>
      <c r="P103" s="122"/>
      <c r="Q103" s="116">
        <f>SUM(C103:P103)</f>
        <v>68600</v>
      </c>
    </row>
    <row r="104" spans="1:17" ht="14.25">
      <c r="A104" s="142" t="s">
        <v>231</v>
      </c>
      <c r="B104" s="124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13"/>
      <c r="P104" s="123"/>
      <c r="Q104" s="113"/>
    </row>
    <row r="105" spans="1:17" ht="14.25">
      <c r="A105" s="138" t="s">
        <v>40</v>
      </c>
      <c r="B105" s="105"/>
      <c r="C105" s="105">
        <f>SUM(C97:C104)</f>
        <v>128813</v>
      </c>
      <c r="D105" s="105">
        <v>0</v>
      </c>
      <c r="E105" s="105">
        <f>SUM(E102:E104)</f>
        <v>56980</v>
      </c>
      <c r="F105" s="105">
        <v>0</v>
      </c>
      <c r="G105" s="105">
        <v>0</v>
      </c>
      <c r="H105" s="105">
        <f>SUM(H101:H104)</f>
        <v>14100</v>
      </c>
      <c r="I105" s="105">
        <v>0</v>
      </c>
      <c r="J105" s="105">
        <v>0</v>
      </c>
      <c r="K105" s="105">
        <v>0</v>
      </c>
      <c r="L105" s="105">
        <f>SUM(L101:L104)</f>
        <v>9800</v>
      </c>
      <c r="M105" s="105">
        <v>0</v>
      </c>
      <c r="N105" s="105">
        <v>0</v>
      </c>
      <c r="O105" s="105">
        <v>0</v>
      </c>
      <c r="P105" s="105">
        <v>0</v>
      </c>
      <c r="Q105" s="105">
        <f>SUM(C105:P105)</f>
        <v>209693</v>
      </c>
    </row>
    <row r="106" spans="1:17" ht="15" thickBot="1">
      <c r="A106" s="139" t="s">
        <v>41</v>
      </c>
      <c r="B106" s="141"/>
      <c r="C106" s="141">
        <v>156013</v>
      </c>
      <c r="D106" s="141">
        <v>0</v>
      </c>
      <c r="E106" s="141">
        <v>74380</v>
      </c>
      <c r="F106" s="141">
        <v>0</v>
      </c>
      <c r="G106" s="141">
        <v>37300</v>
      </c>
      <c r="H106" s="141">
        <v>48150</v>
      </c>
      <c r="I106" s="141">
        <v>0</v>
      </c>
      <c r="J106" s="141">
        <v>0</v>
      </c>
      <c r="K106" s="141">
        <v>0</v>
      </c>
      <c r="L106" s="141">
        <v>26700</v>
      </c>
      <c r="M106" s="141">
        <v>0</v>
      </c>
      <c r="N106" s="141">
        <v>0</v>
      </c>
      <c r="O106" s="141">
        <v>0</v>
      </c>
      <c r="P106" s="141">
        <v>0</v>
      </c>
      <c r="Q106" s="119">
        <f>SUM(C106:P106)</f>
        <v>342543</v>
      </c>
    </row>
    <row r="107" spans="1:17" ht="15" thickTop="1">
      <c r="A107" s="142" t="s">
        <v>214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9"/>
      <c r="N107" s="128"/>
      <c r="O107" s="129"/>
      <c r="P107" s="128"/>
      <c r="Q107" s="116"/>
    </row>
    <row r="108" spans="1:17" ht="14.25">
      <c r="A108" s="142" t="s">
        <v>232</v>
      </c>
      <c r="B108" s="116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16"/>
      <c r="P108" s="122"/>
      <c r="Q108" s="116"/>
    </row>
    <row r="109" spans="1:17" ht="14.25">
      <c r="A109" s="142" t="s">
        <v>494</v>
      </c>
      <c r="B109" s="123"/>
      <c r="C109" s="122">
        <v>12100</v>
      </c>
      <c r="D109" s="122"/>
      <c r="E109" s="122"/>
      <c r="F109" s="122"/>
      <c r="G109" s="122"/>
      <c r="H109" s="122">
        <v>32700</v>
      </c>
      <c r="I109" s="122"/>
      <c r="J109" s="122"/>
      <c r="K109" s="122"/>
      <c r="L109" s="122"/>
      <c r="M109" s="122"/>
      <c r="N109" s="122"/>
      <c r="O109" s="116"/>
      <c r="P109" s="122"/>
      <c r="Q109" s="116">
        <f>SUM(C109:P109)</f>
        <v>44800</v>
      </c>
    </row>
    <row r="110" spans="1:17" ht="14.25">
      <c r="A110" s="138" t="s">
        <v>230</v>
      </c>
      <c r="B110" s="122"/>
      <c r="C110" s="122"/>
      <c r="D110" s="122"/>
      <c r="E110" s="122"/>
      <c r="F110" s="122"/>
      <c r="G110" s="122"/>
      <c r="H110" s="122">
        <v>53600</v>
      </c>
      <c r="I110" s="122"/>
      <c r="J110" s="122"/>
      <c r="K110" s="122"/>
      <c r="L110" s="122"/>
      <c r="M110" s="122"/>
      <c r="N110" s="122"/>
      <c r="O110" s="116"/>
      <c r="P110" s="122"/>
      <c r="Q110" s="116">
        <f>SUM(C110:P110)</f>
        <v>53600</v>
      </c>
    </row>
    <row r="111" spans="1:17" ht="14.25">
      <c r="A111" s="142" t="s">
        <v>490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13"/>
      <c r="P111" s="123">
        <v>602000</v>
      </c>
      <c r="Q111" s="113">
        <f>SUM(C111:P111)</f>
        <v>602000</v>
      </c>
    </row>
    <row r="112" spans="1:17" ht="14.25">
      <c r="A112" s="138" t="s">
        <v>40</v>
      </c>
      <c r="B112" s="105"/>
      <c r="C112" s="105">
        <f>SUM(C109:C111)</f>
        <v>12100</v>
      </c>
      <c r="D112" s="105">
        <v>0</v>
      </c>
      <c r="E112" s="105">
        <v>0</v>
      </c>
      <c r="F112" s="105">
        <v>0</v>
      </c>
      <c r="G112" s="105">
        <v>0</v>
      </c>
      <c r="H112" s="105">
        <f>SUM(H109:H111)</f>
        <v>86300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f>SUM(P111)</f>
        <v>602000</v>
      </c>
      <c r="Q112" s="105">
        <f>SUM(C112:P112)</f>
        <v>700400</v>
      </c>
    </row>
    <row r="113" spans="1:17" ht="15" thickBot="1">
      <c r="A113" s="139" t="s">
        <v>41</v>
      </c>
      <c r="B113" s="141"/>
      <c r="C113" s="141">
        <v>40100</v>
      </c>
      <c r="D113" s="141">
        <v>0</v>
      </c>
      <c r="E113" s="141">
        <v>0</v>
      </c>
      <c r="F113" s="141">
        <v>0</v>
      </c>
      <c r="G113" s="141">
        <v>0</v>
      </c>
      <c r="H113" s="141">
        <v>86300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1254000</v>
      </c>
      <c r="Q113" s="141">
        <v>1300900</v>
      </c>
    </row>
    <row r="114" spans="1:17" ht="15" thickTop="1">
      <c r="A114" s="142" t="s">
        <v>215</v>
      </c>
      <c r="B114" s="123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9"/>
      <c r="P114" s="128"/>
      <c r="Q114" s="129"/>
    </row>
    <row r="115" spans="1:17" ht="14.25">
      <c r="A115" s="142" t="s">
        <v>216</v>
      </c>
      <c r="B115" s="124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13"/>
      <c r="P115" s="123"/>
      <c r="Q115" s="113"/>
    </row>
    <row r="116" spans="1:17" ht="14.25">
      <c r="A116" s="138" t="s">
        <v>40</v>
      </c>
      <c r="B116" s="105">
        <v>0</v>
      </c>
      <c r="C116" s="105">
        <v>0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</row>
    <row r="117" spans="1:17" ht="15" thickBot="1">
      <c r="A117" s="139" t="s">
        <v>41</v>
      </c>
      <c r="B117" s="141">
        <v>0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</row>
    <row r="118" spans="1:17" ht="15" thickTop="1">
      <c r="A118" s="138" t="s">
        <v>40</v>
      </c>
      <c r="B118" s="118">
        <v>40936</v>
      </c>
      <c r="C118" s="105">
        <v>695795.58</v>
      </c>
      <c r="D118" s="208">
        <v>0</v>
      </c>
      <c r="E118" s="208">
        <v>209742</v>
      </c>
      <c r="F118" s="208">
        <v>0</v>
      </c>
      <c r="G118" s="208">
        <v>90701.17</v>
      </c>
      <c r="H118" s="208">
        <v>206578.23</v>
      </c>
      <c r="I118" s="208">
        <v>9000</v>
      </c>
      <c r="J118" s="208">
        <v>0</v>
      </c>
      <c r="K118" s="208">
        <v>0</v>
      </c>
      <c r="L118" s="208">
        <v>153259.6</v>
      </c>
      <c r="M118" s="208">
        <v>0</v>
      </c>
      <c r="N118" s="208">
        <v>0</v>
      </c>
      <c r="O118" s="208">
        <v>0</v>
      </c>
      <c r="P118" s="208">
        <v>602000</v>
      </c>
      <c r="Q118" s="118">
        <f>SUM(B118:P118)</f>
        <v>2008012.58</v>
      </c>
    </row>
    <row r="119" spans="1:17" ht="15" thickBot="1">
      <c r="A119" s="139" t="s">
        <v>41</v>
      </c>
      <c r="B119" s="119">
        <v>560340</v>
      </c>
      <c r="C119" s="141">
        <v>5910228.11</v>
      </c>
      <c r="D119" s="141">
        <v>10000</v>
      </c>
      <c r="E119" s="141">
        <v>1341607</v>
      </c>
      <c r="F119" s="141">
        <v>29950</v>
      </c>
      <c r="G119" s="141">
        <v>2119614.2</v>
      </c>
      <c r="H119" s="141">
        <v>1112018.14</v>
      </c>
      <c r="I119" s="141">
        <v>102000</v>
      </c>
      <c r="J119" s="141">
        <v>149607</v>
      </c>
      <c r="K119" s="141">
        <v>21400</v>
      </c>
      <c r="L119" s="141">
        <v>825724.84</v>
      </c>
      <c r="M119" s="141">
        <v>20231.56</v>
      </c>
      <c r="N119" s="141">
        <v>180835</v>
      </c>
      <c r="O119" s="141">
        <v>137560</v>
      </c>
      <c r="P119" s="141">
        <v>1254000</v>
      </c>
      <c r="Q119" s="119">
        <f>SUM(B119:P119)</f>
        <v>13775115.850000001</v>
      </c>
    </row>
    <row r="120" ht="15" thickTop="1"/>
  </sheetData>
  <sheetProtection/>
  <mergeCells count="24">
    <mergeCell ref="A3:Q3"/>
    <mergeCell ref="G5:H5"/>
    <mergeCell ref="B41:B42"/>
    <mergeCell ref="C41:E41"/>
    <mergeCell ref="I41:J41"/>
    <mergeCell ref="L41:M41"/>
    <mergeCell ref="G41:H41"/>
    <mergeCell ref="I5:J5"/>
    <mergeCell ref="L5:M5"/>
    <mergeCell ref="C81:E81"/>
    <mergeCell ref="I81:J81"/>
    <mergeCell ref="L81:M81"/>
    <mergeCell ref="N81:O81"/>
    <mergeCell ref="G81:H81"/>
    <mergeCell ref="A1:Q1"/>
    <mergeCell ref="A2:Q2"/>
    <mergeCell ref="N5:O5"/>
    <mergeCell ref="B5:B6"/>
    <mergeCell ref="C5:E5"/>
    <mergeCell ref="B81:B82"/>
    <mergeCell ref="Q5:Q6"/>
    <mergeCell ref="Q41:Q42"/>
    <mergeCell ref="Q81:Q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120" zoomScaleNormal="120" zoomScaleSheetLayoutView="100" zoomScalePageLayoutView="0" workbookViewId="0" topLeftCell="A1">
      <selection activeCell="P105" sqref="P105"/>
    </sheetView>
  </sheetViews>
  <sheetFormatPr defaultColWidth="9.140625" defaultRowHeight="12.75"/>
  <cols>
    <col min="1" max="1" width="12.28125" style="114" customWidth="1"/>
    <col min="2" max="15" width="8.28125" style="127" customWidth="1"/>
    <col min="16" max="16" width="8.28125" style="106" customWidth="1"/>
    <col min="17" max="17" width="10.28125" style="106" customWidth="1"/>
    <col min="18" max="16384" width="9.140625" style="107" customWidth="1"/>
  </cols>
  <sheetData>
    <row r="1" spans="1:17" ht="16.5">
      <c r="A1" s="304" t="s">
        <v>143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ht="16.5">
      <c r="A2" s="304" t="s">
        <v>218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6.5">
      <c r="A3" s="309" t="s">
        <v>528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="310" customFormat="1" ht="15.75" customHeight="1"/>
    <row r="5" spans="1:17" s="110" customFormat="1" ht="14.25">
      <c r="A5" s="111" t="s">
        <v>225</v>
      </c>
      <c r="B5" s="306" t="s">
        <v>144</v>
      </c>
      <c r="C5" s="305" t="s">
        <v>145</v>
      </c>
      <c r="D5" s="305"/>
      <c r="E5" s="305"/>
      <c r="F5" s="135" t="s">
        <v>146</v>
      </c>
      <c r="G5" s="305" t="s">
        <v>147</v>
      </c>
      <c r="H5" s="305"/>
      <c r="I5" s="305" t="s">
        <v>148</v>
      </c>
      <c r="J5" s="305"/>
      <c r="K5" s="135" t="s">
        <v>149</v>
      </c>
      <c r="L5" s="305" t="s">
        <v>150</v>
      </c>
      <c r="M5" s="305"/>
      <c r="N5" s="305" t="s">
        <v>151</v>
      </c>
      <c r="O5" s="305"/>
      <c r="P5" s="135" t="s">
        <v>223</v>
      </c>
      <c r="Q5" s="307" t="s">
        <v>22</v>
      </c>
    </row>
    <row r="6" spans="1:17" s="110" customFormat="1" ht="14.25">
      <c r="A6" s="112" t="s">
        <v>226</v>
      </c>
      <c r="B6" s="306"/>
      <c r="C6" s="135" t="s">
        <v>152</v>
      </c>
      <c r="D6" s="135" t="s">
        <v>221</v>
      </c>
      <c r="E6" s="135" t="s">
        <v>153</v>
      </c>
      <c r="F6" s="135" t="s">
        <v>154</v>
      </c>
      <c r="G6" s="135" t="s">
        <v>155</v>
      </c>
      <c r="H6" s="135" t="s">
        <v>156</v>
      </c>
      <c r="I6" s="135" t="s">
        <v>157</v>
      </c>
      <c r="J6" s="135" t="s">
        <v>158</v>
      </c>
      <c r="K6" s="135" t="s">
        <v>222</v>
      </c>
      <c r="L6" s="135" t="s">
        <v>159</v>
      </c>
      <c r="M6" s="135" t="s">
        <v>160</v>
      </c>
      <c r="N6" s="135" t="s">
        <v>161</v>
      </c>
      <c r="O6" s="135" t="s">
        <v>162</v>
      </c>
      <c r="P6" s="135" t="s">
        <v>224</v>
      </c>
      <c r="Q6" s="308"/>
    </row>
    <row r="7" spans="1:17" ht="14.25">
      <c r="A7" s="136" t="s">
        <v>163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ht="14.25">
      <c r="A8" s="137" t="s">
        <v>164</v>
      </c>
      <c r="B8" s="113">
        <v>42694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>
        <f>SUM(B8:P8)</f>
        <v>42694</v>
      </c>
    </row>
    <row r="9" spans="1:17" ht="14.25">
      <c r="A9" s="138" t="s">
        <v>165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4.25">
      <c r="A10" s="138" t="s">
        <v>166</v>
      </c>
      <c r="B10" s="116">
        <v>112756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>
        <f>SUM(B10:P10)</f>
        <v>112756</v>
      </c>
    </row>
    <row r="11" spans="1:17" ht="14.25">
      <c r="A11" s="176" t="s">
        <v>167</v>
      </c>
      <c r="B11" s="117">
        <v>6500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>
        <f>SUM(B11:P11)</f>
        <v>6500</v>
      </c>
    </row>
    <row r="12" spans="1:17" ht="14.25">
      <c r="A12" s="177" t="s">
        <v>40</v>
      </c>
      <c r="B12" s="118">
        <f>SUM(B8:B11)</f>
        <v>161950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18">
        <f>SUM(B12:P12)</f>
        <v>161950</v>
      </c>
    </row>
    <row r="13" spans="1:17" ht="14.25">
      <c r="A13" s="137" t="s">
        <v>168</v>
      </c>
      <c r="B13" s="123"/>
      <c r="C13" s="129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13"/>
      <c r="P13" s="123"/>
      <c r="Q13" s="113"/>
    </row>
    <row r="14" spans="1:17" ht="14.25">
      <c r="A14" s="138" t="s">
        <v>169</v>
      </c>
      <c r="B14" s="122"/>
      <c r="C14" s="116">
        <v>78908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16"/>
      <c r="P14" s="122"/>
      <c r="Q14" s="116">
        <f aca="true" t="shared" si="0" ref="Q14:Q21">SUM(C14:P14)</f>
        <v>78908</v>
      </c>
    </row>
    <row r="15" spans="1:17" ht="14.25">
      <c r="A15" s="137" t="s">
        <v>170</v>
      </c>
      <c r="B15" s="123"/>
      <c r="C15" s="123">
        <v>111816</v>
      </c>
      <c r="D15" s="123"/>
      <c r="E15" s="123">
        <v>108760</v>
      </c>
      <c r="F15" s="123"/>
      <c r="G15" s="123">
        <v>26281</v>
      </c>
      <c r="H15" s="123"/>
      <c r="I15" s="123">
        <v>180000</v>
      </c>
      <c r="J15" s="123"/>
      <c r="K15" s="123"/>
      <c r="L15" s="123">
        <v>104920</v>
      </c>
      <c r="M15" s="123"/>
      <c r="N15" s="123"/>
      <c r="O15" s="113"/>
      <c r="P15" s="123"/>
      <c r="Q15" s="113">
        <f t="shared" si="0"/>
        <v>531777</v>
      </c>
    </row>
    <row r="16" spans="1:17" ht="14.25">
      <c r="A16" s="138" t="s">
        <v>171</v>
      </c>
      <c r="B16" s="122"/>
      <c r="C16" s="122">
        <v>70336</v>
      </c>
      <c r="D16" s="122"/>
      <c r="E16" s="122">
        <v>46467</v>
      </c>
      <c r="F16" s="122"/>
      <c r="G16" s="122">
        <v>4719</v>
      </c>
      <c r="H16" s="122"/>
      <c r="I16" s="122">
        <v>5000</v>
      </c>
      <c r="J16" s="122"/>
      <c r="K16" s="122"/>
      <c r="L16" s="122">
        <v>9185</v>
      </c>
      <c r="M16" s="122"/>
      <c r="N16" s="122"/>
      <c r="O16" s="116"/>
      <c r="P16" s="122"/>
      <c r="Q16" s="116">
        <f t="shared" si="0"/>
        <v>135707</v>
      </c>
    </row>
    <row r="17" spans="1:17" ht="14.25">
      <c r="A17" s="138" t="s">
        <v>172</v>
      </c>
      <c r="B17" s="122"/>
      <c r="C17" s="116">
        <v>29288</v>
      </c>
      <c r="D17" s="122"/>
      <c r="E17" s="122">
        <v>21000</v>
      </c>
      <c r="F17" s="122"/>
      <c r="G17" s="122"/>
      <c r="H17" s="122"/>
      <c r="I17" s="122"/>
      <c r="J17" s="122"/>
      <c r="K17" s="122"/>
      <c r="L17" s="122">
        <v>21000</v>
      </c>
      <c r="M17" s="122"/>
      <c r="N17" s="122"/>
      <c r="O17" s="116"/>
      <c r="P17" s="122"/>
      <c r="Q17" s="116">
        <f t="shared" si="0"/>
        <v>71288</v>
      </c>
    </row>
    <row r="18" spans="1:17" ht="14.25">
      <c r="A18" s="137" t="s">
        <v>173</v>
      </c>
      <c r="B18" s="123"/>
      <c r="C18" s="123">
        <v>8968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13"/>
      <c r="P18" s="123"/>
      <c r="Q18" s="113">
        <f t="shared" si="0"/>
        <v>8968</v>
      </c>
    </row>
    <row r="19" spans="1:17" ht="14.25">
      <c r="A19" s="138" t="s">
        <v>174</v>
      </c>
      <c r="B19" s="122"/>
      <c r="C19" s="116">
        <v>4994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16"/>
      <c r="P19" s="122"/>
      <c r="Q19" s="116">
        <f t="shared" si="0"/>
        <v>4994</v>
      </c>
    </row>
    <row r="20" spans="1:17" ht="14.25">
      <c r="A20" s="137" t="s">
        <v>175</v>
      </c>
      <c r="B20" s="124"/>
      <c r="C20" s="117">
        <v>4694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13"/>
      <c r="P20" s="123"/>
      <c r="Q20" s="113">
        <f t="shared" si="0"/>
        <v>4694</v>
      </c>
    </row>
    <row r="21" spans="1:17" ht="14.25">
      <c r="A21" s="177" t="s">
        <v>40</v>
      </c>
      <c r="B21" s="105"/>
      <c r="C21" s="118">
        <f>SUM(C14:C20)</f>
        <v>309004</v>
      </c>
      <c r="D21" s="105">
        <v>0</v>
      </c>
      <c r="E21" s="118">
        <f>SUM(E15:E20)</f>
        <v>176227</v>
      </c>
      <c r="F21" s="105">
        <v>0</v>
      </c>
      <c r="G21" s="118">
        <f>SUM(G15:G20)</f>
        <v>31000</v>
      </c>
      <c r="H21" s="105">
        <v>0</v>
      </c>
      <c r="I21" s="105">
        <f>SUM(I15:I20)</f>
        <v>185000</v>
      </c>
      <c r="J21" s="105">
        <v>0</v>
      </c>
      <c r="K21" s="105">
        <v>0</v>
      </c>
      <c r="L21" s="118">
        <f>SUM(L15:L20)</f>
        <v>135105</v>
      </c>
      <c r="M21" s="105">
        <v>0</v>
      </c>
      <c r="N21" s="105">
        <v>0</v>
      </c>
      <c r="O21" s="105">
        <v>0</v>
      </c>
      <c r="P21" s="105">
        <v>0</v>
      </c>
      <c r="Q21" s="118">
        <f t="shared" si="0"/>
        <v>836336</v>
      </c>
    </row>
    <row r="22" spans="1:17" ht="14.25">
      <c r="A22" s="137" t="s">
        <v>176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9"/>
      <c r="P22" s="123"/>
      <c r="Q22" s="113"/>
    </row>
    <row r="23" spans="1:17" ht="14.25">
      <c r="A23" s="138" t="s">
        <v>177</v>
      </c>
      <c r="B23" s="122"/>
      <c r="C23" s="122">
        <v>24190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16"/>
      <c r="P23" s="122"/>
      <c r="Q23" s="116">
        <f>SUM(C23:P23)</f>
        <v>24190</v>
      </c>
    </row>
    <row r="24" spans="1:17" ht="14.25">
      <c r="A24" s="137" t="s">
        <v>178</v>
      </c>
      <c r="B24" s="124"/>
      <c r="C24" s="123">
        <v>3500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13"/>
      <c r="P24" s="123"/>
      <c r="Q24" s="113">
        <f>SUM(C24:P24)</f>
        <v>3500</v>
      </c>
    </row>
    <row r="25" spans="1:17" ht="14.25">
      <c r="A25" s="177" t="s">
        <v>40</v>
      </c>
      <c r="B25" s="105"/>
      <c r="C25" s="118">
        <f>SUM(C23:C24)</f>
        <v>27690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f>SUM(C25:P25)</f>
        <v>27690</v>
      </c>
    </row>
    <row r="26" spans="1:17" ht="14.25">
      <c r="A26" s="137" t="s">
        <v>179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13"/>
      <c r="P26" s="123"/>
      <c r="Q26" s="129"/>
    </row>
    <row r="27" spans="1:17" ht="14.25">
      <c r="A27" s="138" t="s">
        <v>180</v>
      </c>
      <c r="B27" s="122"/>
      <c r="C27" s="122">
        <v>12684</v>
      </c>
      <c r="D27" s="122"/>
      <c r="E27" s="122">
        <v>89810</v>
      </c>
      <c r="F27" s="122"/>
      <c r="G27" s="122">
        <v>28957</v>
      </c>
      <c r="H27" s="122"/>
      <c r="I27" s="122">
        <v>16260</v>
      </c>
      <c r="J27" s="122"/>
      <c r="K27" s="122"/>
      <c r="L27" s="122">
        <v>28710</v>
      </c>
      <c r="M27" s="122"/>
      <c r="N27" s="122"/>
      <c r="O27" s="116"/>
      <c r="P27" s="122"/>
      <c r="Q27" s="116">
        <f>SUM(C27:P27)</f>
        <v>176421</v>
      </c>
    </row>
    <row r="28" spans="1:17" ht="14.25">
      <c r="A28" s="137" t="s">
        <v>181</v>
      </c>
      <c r="B28" s="124"/>
      <c r="C28" s="123">
        <v>7216</v>
      </c>
      <c r="D28" s="123"/>
      <c r="E28" s="123">
        <v>6240</v>
      </c>
      <c r="F28" s="123"/>
      <c r="G28" s="123">
        <v>22825</v>
      </c>
      <c r="H28" s="123"/>
      <c r="I28" s="123">
        <v>4740</v>
      </c>
      <c r="J28" s="123"/>
      <c r="K28" s="123"/>
      <c r="L28" s="123">
        <v>10290</v>
      </c>
      <c r="M28" s="123"/>
      <c r="N28" s="123"/>
      <c r="O28" s="113"/>
      <c r="P28" s="123"/>
      <c r="Q28" s="113">
        <f>SUM(C28:P28)</f>
        <v>51311</v>
      </c>
    </row>
    <row r="29" spans="1:17" ht="14.25">
      <c r="A29" s="177" t="s">
        <v>40</v>
      </c>
      <c r="B29" s="105"/>
      <c r="C29" s="118">
        <f>SUM(C27:C28)</f>
        <v>19900</v>
      </c>
      <c r="D29" s="105">
        <v>0</v>
      </c>
      <c r="E29" s="118">
        <f>SUM(E27:E28)</f>
        <v>96050</v>
      </c>
      <c r="F29" s="105">
        <v>0</v>
      </c>
      <c r="G29" s="118">
        <f>SUM(G27:G28)</f>
        <v>51782</v>
      </c>
      <c r="H29" s="105">
        <v>0</v>
      </c>
      <c r="I29" s="118">
        <f>SUM(I27:I28)</f>
        <v>21000</v>
      </c>
      <c r="J29" s="105">
        <v>0</v>
      </c>
      <c r="K29" s="105">
        <v>0</v>
      </c>
      <c r="L29" s="118">
        <f>SUM(L27:L28)</f>
        <v>39000</v>
      </c>
      <c r="M29" s="105">
        <v>0</v>
      </c>
      <c r="N29" s="105">
        <v>0</v>
      </c>
      <c r="O29" s="105">
        <v>0</v>
      </c>
      <c r="P29" s="105">
        <v>0</v>
      </c>
      <c r="Q29" s="118">
        <f>SUM(C29:P29)</f>
        <v>227732</v>
      </c>
    </row>
    <row r="30" spans="1:17" ht="14.25">
      <c r="A30" s="136" t="s">
        <v>182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4.25">
      <c r="A31" s="138" t="s">
        <v>299</v>
      </c>
      <c r="B31" s="116"/>
      <c r="C31" s="116">
        <v>246630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>
        <f aca="true" t="shared" si="1" ref="Q31:Q37">SUM(C31:P31)</f>
        <v>246630</v>
      </c>
    </row>
    <row r="32" spans="1:17" ht="14.25">
      <c r="A32" s="137" t="s">
        <v>183</v>
      </c>
      <c r="B32" s="113"/>
      <c r="C32" s="113">
        <v>492200</v>
      </c>
      <c r="D32" s="113"/>
      <c r="E32" s="113">
        <v>243000</v>
      </c>
      <c r="F32" s="113"/>
      <c r="G32" s="113">
        <v>130000</v>
      </c>
      <c r="H32" s="113"/>
      <c r="I32" s="113">
        <v>20000</v>
      </c>
      <c r="J32" s="113"/>
      <c r="K32" s="113"/>
      <c r="L32" s="113">
        <v>195700</v>
      </c>
      <c r="M32" s="113"/>
      <c r="N32" s="113"/>
      <c r="O32" s="113"/>
      <c r="P32" s="113"/>
      <c r="Q32" s="113">
        <f t="shared" si="1"/>
        <v>1080900</v>
      </c>
    </row>
    <row r="33" spans="1:17" ht="14.25">
      <c r="A33" s="138" t="s">
        <v>184</v>
      </c>
      <c r="B33" s="116"/>
      <c r="C33" s="116">
        <v>30000</v>
      </c>
      <c r="D33" s="116"/>
      <c r="E33" s="116">
        <v>10760</v>
      </c>
      <c r="F33" s="116"/>
      <c r="G33" s="116">
        <v>10000</v>
      </c>
      <c r="H33" s="116"/>
      <c r="I33" s="116">
        <v>3000</v>
      </c>
      <c r="J33" s="116"/>
      <c r="K33" s="116"/>
      <c r="L33" s="116">
        <v>10000</v>
      </c>
      <c r="M33" s="116"/>
      <c r="N33" s="116"/>
      <c r="O33" s="116"/>
      <c r="P33" s="116"/>
      <c r="Q33" s="116">
        <f t="shared" si="1"/>
        <v>63760</v>
      </c>
    </row>
    <row r="34" spans="1:17" ht="14.25">
      <c r="A34" s="138" t="s">
        <v>185</v>
      </c>
      <c r="B34" s="116"/>
      <c r="C34" s="116">
        <v>7950</v>
      </c>
      <c r="D34" s="116"/>
      <c r="E34" s="116">
        <v>950</v>
      </c>
      <c r="F34" s="116"/>
      <c r="G34" s="116">
        <v>8400</v>
      </c>
      <c r="H34" s="116"/>
      <c r="I34" s="116"/>
      <c r="J34" s="116"/>
      <c r="K34" s="116"/>
      <c r="L34" s="116">
        <v>11550</v>
      </c>
      <c r="M34" s="116"/>
      <c r="N34" s="116"/>
      <c r="O34" s="116"/>
      <c r="P34" s="116"/>
      <c r="Q34" s="116">
        <f t="shared" si="1"/>
        <v>28850</v>
      </c>
    </row>
    <row r="35" spans="1:17" ht="14.25">
      <c r="A35" s="138" t="s">
        <v>186</v>
      </c>
      <c r="B35" s="116"/>
      <c r="C35" s="134">
        <v>892</v>
      </c>
      <c r="D35" s="116"/>
      <c r="E35" s="116"/>
      <c r="F35" s="116"/>
      <c r="G35" s="116"/>
      <c r="H35" s="116"/>
      <c r="I35" s="116"/>
      <c r="J35" s="116"/>
      <c r="K35" s="116"/>
      <c r="L35" s="116">
        <v>5000</v>
      </c>
      <c r="M35" s="116"/>
      <c r="N35" s="116"/>
      <c r="O35" s="116"/>
      <c r="P35" s="116"/>
      <c r="Q35" s="134">
        <f t="shared" si="1"/>
        <v>5892</v>
      </c>
    </row>
    <row r="36" spans="1:17" ht="14.25">
      <c r="A36" s="176" t="s">
        <v>187</v>
      </c>
      <c r="B36" s="117"/>
      <c r="C36" s="117">
        <v>21627.75</v>
      </c>
      <c r="D36" s="117"/>
      <c r="E36" s="117">
        <v>23723</v>
      </c>
      <c r="F36" s="117"/>
      <c r="G36" s="117">
        <v>7710</v>
      </c>
      <c r="H36" s="117"/>
      <c r="I36" s="117"/>
      <c r="J36" s="117"/>
      <c r="K36" s="117"/>
      <c r="L36" s="117">
        <v>12087</v>
      </c>
      <c r="M36" s="117"/>
      <c r="N36" s="117"/>
      <c r="O36" s="117"/>
      <c r="P36" s="117"/>
      <c r="Q36" s="117">
        <f t="shared" si="1"/>
        <v>65147.75</v>
      </c>
    </row>
    <row r="37" spans="1:17" ht="14.25">
      <c r="A37" s="177" t="s">
        <v>40</v>
      </c>
      <c r="B37" s="178"/>
      <c r="C37" s="118">
        <f>SUM(C31:C36)</f>
        <v>799299.75</v>
      </c>
      <c r="D37" s="105">
        <v>0</v>
      </c>
      <c r="E37" s="118">
        <f>SUM(E31:E36)</f>
        <v>278433</v>
      </c>
      <c r="F37" s="105">
        <v>0</v>
      </c>
      <c r="G37" s="118">
        <f>SUM(G32:G36)</f>
        <v>156110</v>
      </c>
      <c r="H37" s="105">
        <v>0</v>
      </c>
      <c r="I37" s="105">
        <f>SUM(I32:I36)</f>
        <v>23000</v>
      </c>
      <c r="J37" s="105">
        <v>0</v>
      </c>
      <c r="K37" s="105">
        <v>0</v>
      </c>
      <c r="L37" s="118">
        <f>SUM(L32:L36)</f>
        <v>234337</v>
      </c>
      <c r="M37" s="105">
        <v>0</v>
      </c>
      <c r="N37" s="105">
        <v>0</v>
      </c>
      <c r="O37" s="105">
        <v>0</v>
      </c>
      <c r="P37" s="105">
        <v>0</v>
      </c>
      <c r="Q37" s="213">
        <f t="shared" si="1"/>
        <v>1491179.75</v>
      </c>
    </row>
    <row r="38" spans="1:17" ht="14.25">
      <c r="A38" s="143"/>
      <c r="B38" s="179"/>
      <c r="C38" s="131"/>
      <c r="D38" s="109"/>
      <c r="E38" s="131"/>
      <c r="F38" s="109"/>
      <c r="G38" s="131"/>
      <c r="H38" s="109"/>
      <c r="I38" s="109"/>
      <c r="J38" s="109"/>
      <c r="K38" s="109"/>
      <c r="L38" s="131"/>
      <c r="M38" s="109"/>
      <c r="N38" s="109"/>
      <c r="O38" s="109"/>
      <c r="P38" s="109"/>
      <c r="Q38" s="179"/>
    </row>
    <row r="39" spans="1:17" ht="14.25">
      <c r="A39" s="143"/>
      <c r="B39" s="179"/>
      <c r="C39" s="131"/>
      <c r="D39" s="109"/>
      <c r="E39" s="131"/>
      <c r="F39" s="109"/>
      <c r="G39" s="131"/>
      <c r="H39" s="109"/>
      <c r="I39" s="109"/>
      <c r="J39" s="109"/>
      <c r="K39" s="109"/>
      <c r="L39" s="131"/>
      <c r="M39" s="109"/>
      <c r="N39" s="109"/>
      <c r="O39" s="109"/>
      <c r="P39" s="109"/>
      <c r="Q39" s="179"/>
    </row>
    <row r="40" spans="1:17" ht="14.25">
      <c r="A40" s="143"/>
      <c r="B40" s="179"/>
      <c r="C40" s="131"/>
      <c r="D40" s="109"/>
      <c r="E40" s="131"/>
      <c r="F40" s="109"/>
      <c r="G40" s="131"/>
      <c r="H40" s="109"/>
      <c r="I40" s="109"/>
      <c r="J40" s="109"/>
      <c r="K40" s="109"/>
      <c r="L40" s="131"/>
      <c r="M40" s="109"/>
      <c r="N40" s="109"/>
      <c r="O40" s="109"/>
      <c r="P40" s="109"/>
      <c r="Q40" s="179"/>
    </row>
    <row r="41" spans="1:17" ht="14.25">
      <c r="A41" s="143"/>
      <c r="B41" s="179"/>
      <c r="C41" s="131"/>
      <c r="D41" s="109"/>
      <c r="E41" s="131"/>
      <c r="F41" s="109"/>
      <c r="G41" s="131"/>
      <c r="H41" s="109"/>
      <c r="I41" s="109"/>
      <c r="J41" s="109"/>
      <c r="K41" s="109"/>
      <c r="L41" s="131"/>
      <c r="M41" s="109"/>
      <c r="N41" s="109"/>
      <c r="O41" s="109"/>
      <c r="P41" s="109"/>
      <c r="Q41" s="179"/>
    </row>
    <row r="42" spans="1:17" ht="14.25">
      <c r="A42" s="180"/>
      <c r="B42" s="179"/>
      <c r="C42" s="131"/>
      <c r="D42" s="109"/>
      <c r="E42" s="131"/>
      <c r="F42" s="109"/>
      <c r="G42" s="131"/>
      <c r="H42" s="109"/>
      <c r="I42" s="109"/>
      <c r="J42" s="109"/>
      <c r="K42" s="109"/>
      <c r="L42" s="131"/>
      <c r="M42" s="109"/>
      <c r="N42" s="109"/>
      <c r="O42" s="109"/>
      <c r="P42" s="109"/>
      <c r="Q42" s="179"/>
    </row>
    <row r="43" spans="1:17" ht="14.25">
      <c r="A43" s="143"/>
      <c r="B43" s="179"/>
      <c r="C43" s="131"/>
      <c r="D43" s="109"/>
      <c r="E43" s="131"/>
      <c r="F43" s="109"/>
      <c r="G43" s="131"/>
      <c r="H43" s="109"/>
      <c r="I43" s="109"/>
      <c r="J43" s="109"/>
      <c r="K43" s="109"/>
      <c r="L43" s="131"/>
      <c r="M43" s="109"/>
      <c r="N43" s="109"/>
      <c r="O43" s="109"/>
      <c r="P43" s="109"/>
      <c r="Q43" s="179"/>
    </row>
    <row r="44" spans="1:17" s="110" customFormat="1" ht="14.25">
      <c r="A44" s="111" t="s">
        <v>225</v>
      </c>
      <c r="B44" s="307" t="s">
        <v>144</v>
      </c>
      <c r="C44" s="305" t="s">
        <v>145</v>
      </c>
      <c r="D44" s="305"/>
      <c r="E44" s="305"/>
      <c r="F44" s="135" t="s">
        <v>146</v>
      </c>
      <c r="G44" s="305" t="s">
        <v>147</v>
      </c>
      <c r="H44" s="305"/>
      <c r="I44" s="305" t="s">
        <v>148</v>
      </c>
      <c r="J44" s="305"/>
      <c r="K44" s="135" t="s">
        <v>149</v>
      </c>
      <c r="L44" s="305" t="s">
        <v>150</v>
      </c>
      <c r="M44" s="305"/>
      <c r="N44" s="305" t="s">
        <v>151</v>
      </c>
      <c r="O44" s="305"/>
      <c r="P44" s="135" t="s">
        <v>223</v>
      </c>
      <c r="Q44" s="307" t="s">
        <v>22</v>
      </c>
    </row>
    <row r="45" spans="1:17" s="110" customFormat="1" ht="14.25">
      <c r="A45" s="112" t="s">
        <v>226</v>
      </c>
      <c r="B45" s="308"/>
      <c r="C45" s="135" t="s">
        <v>152</v>
      </c>
      <c r="D45" s="135" t="s">
        <v>221</v>
      </c>
      <c r="E45" s="135" t="s">
        <v>153</v>
      </c>
      <c r="F45" s="135" t="s">
        <v>154</v>
      </c>
      <c r="G45" s="135" t="s">
        <v>155</v>
      </c>
      <c r="H45" s="135" t="s">
        <v>156</v>
      </c>
      <c r="I45" s="135" t="s">
        <v>157</v>
      </c>
      <c r="J45" s="135" t="s">
        <v>158</v>
      </c>
      <c r="K45" s="135" t="s">
        <v>222</v>
      </c>
      <c r="L45" s="135" t="s">
        <v>159</v>
      </c>
      <c r="M45" s="135" t="s">
        <v>160</v>
      </c>
      <c r="N45" s="135" t="s">
        <v>161</v>
      </c>
      <c r="O45" s="135" t="s">
        <v>162</v>
      </c>
      <c r="P45" s="135" t="s">
        <v>224</v>
      </c>
      <c r="Q45" s="308"/>
    </row>
    <row r="46" spans="1:17" ht="14.25">
      <c r="A46" s="137" t="s">
        <v>188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13"/>
      <c r="P46" s="123"/>
      <c r="Q46" s="113"/>
    </row>
    <row r="47" spans="1:17" ht="14.25">
      <c r="A47" s="138" t="s">
        <v>189</v>
      </c>
      <c r="B47" s="122"/>
      <c r="C47" s="122">
        <v>69500</v>
      </c>
      <c r="D47" s="122"/>
      <c r="E47" s="122">
        <v>39920</v>
      </c>
      <c r="F47" s="122"/>
      <c r="G47" s="122">
        <v>59300</v>
      </c>
      <c r="H47" s="122"/>
      <c r="I47" s="122">
        <v>12000</v>
      </c>
      <c r="J47" s="122"/>
      <c r="K47" s="122"/>
      <c r="L47" s="122">
        <v>51000</v>
      </c>
      <c r="M47" s="122">
        <v>229768.44</v>
      </c>
      <c r="N47" s="122"/>
      <c r="O47" s="116"/>
      <c r="P47" s="122"/>
      <c r="Q47" s="116">
        <f>SUM(C47:P47)</f>
        <v>461488.44</v>
      </c>
    </row>
    <row r="48" spans="1:17" ht="14.25">
      <c r="A48" s="137" t="s">
        <v>190</v>
      </c>
      <c r="B48" s="123"/>
      <c r="C48" s="123">
        <v>15272.9</v>
      </c>
      <c r="D48" s="123"/>
      <c r="E48" s="123">
        <v>27410</v>
      </c>
      <c r="F48" s="123"/>
      <c r="G48" s="123">
        <v>19300</v>
      </c>
      <c r="H48" s="123"/>
      <c r="I48" s="123">
        <v>10000</v>
      </c>
      <c r="J48" s="123"/>
      <c r="K48" s="123"/>
      <c r="L48" s="123">
        <v>5022.76</v>
      </c>
      <c r="M48" s="123"/>
      <c r="N48" s="123"/>
      <c r="O48" s="113"/>
      <c r="P48" s="123"/>
      <c r="Q48" s="113">
        <f>SUM(C48:P48)</f>
        <v>77005.65999999999</v>
      </c>
    </row>
    <row r="49" spans="1:17" ht="14.25">
      <c r="A49" s="138" t="s">
        <v>191</v>
      </c>
      <c r="B49" s="122"/>
      <c r="C49" s="122">
        <v>13250</v>
      </c>
      <c r="D49" s="122"/>
      <c r="E49" s="122"/>
      <c r="F49" s="122"/>
      <c r="G49" s="122">
        <v>10000</v>
      </c>
      <c r="H49" s="122"/>
      <c r="I49" s="122"/>
      <c r="J49" s="122"/>
      <c r="K49" s="122"/>
      <c r="L49" s="122"/>
      <c r="M49" s="122"/>
      <c r="N49" s="122"/>
      <c r="O49" s="116"/>
      <c r="P49" s="122"/>
      <c r="Q49" s="116">
        <f>SUM(C49:P49)</f>
        <v>23250</v>
      </c>
    </row>
    <row r="50" spans="1:17" ht="14.25">
      <c r="A50" s="137" t="s">
        <v>192</v>
      </c>
      <c r="B50" s="124"/>
      <c r="C50" s="123">
        <v>66360</v>
      </c>
      <c r="D50" s="123">
        <v>5000</v>
      </c>
      <c r="E50" s="123">
        <v>42022</v>
      </c>
      <c r="F50" s="123">
        <v>232050</v>
      </c>
      <c r="G50" s="123">
        <v>7920</v>
      </c>
      <c r="H50" s="123">
        <v>12370</v>
      </c>
      <c r="I50" s="123">
        <v>5000</v>
      </c>
      <c r="J50" s="123">
        <v>20393</v>
      </c>
      <c r="K50" s="123">
        <v>8000</v>
      </c>
      <c r="L50" s="122">
        <v>17640</v>
      </c>
      <c r="M50" s="123"/>
      <c r="N50" s="123">
        <v>4165</v>
      </c>
      <c r="O50" s="113"/>
      <c r="P50" s="123"/>
      <c r="Q50" s="113">
        <f>SUM(C50:P50)</f>
        <v>420920</v>
      </c>
    </row>
    <row r="51" spans="1:17" ht="14.25">
      <c r="A51" s="177" t="s">
        <v>40</v>
      </c>
      <c r="B51" s="105"/>
      <c r="C51" s="125">
        <f aca="true" t="shared" si="2" ref="C51:N51">SUM(C47:C50)</f>
        <v>164382.9</v>
      </c>
      <c r="D51" s="105">
        <f t="shared" si="2"/>
        <v>5000</v>
      </c>
      <c r="E51" s="125">
        <f t="shared" si="2"/>
        <v>109352</v>
      </c>
      <c r="F51" s="125">
        <f t="shared" si="2"/>
        <v>232050</v>
      </c>
      <c r="G51" s="125">
        <f t="shared" si="2"/>
        <v>96520</v>
      </c>
      <c r="H51" s="125">
        <f t="shared" si="2"/>
        <v>12370</v>
      </c>
      <c r="I51" s="105">
        <f t="shared" si="2"/>
        <v>27000</v>
      </c>
      <c r="J51" s="125">
        <f t="shared" si="2"/>
        <v>20393</v>
      </c>
      <c r="K51" s="125">
        <f t="shared" si="2"/>
        <v>8000</v>
      </c>
      <c r="L51" s="125">
        <f t="shared" si="2"/>
        <v>73662.76000000001</v>
      </c>
      <c r="M51" s="125">
        <f t="shared" si="2"/>
        <v>229768.44</v>
      </c>
      <c r="N51" s="118">
        <f t="shared" si="2"/>
        <v>4165</v>
      </c>
      <c r="O51" s="105">
        <v>0</v>
      </c>
      <c r="P51" s="105">
        <v>0</v>
      </c>
      <c r="Q51" s="118">
        <f>SUM(C51:P51)</f>
        <v>982664.1000000001</v>
      </c>
    </row>
    <row r="52" spans="1:17" ht="14.25">
      <c r="A52" s="142" t="s">
        <v>193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129"/>
      <c r="P52" s="129"/>
      <c r="Q52" s="129"/>
    </row>
    <row r="53" spans="1:17" ht="14.25">
      <c r="A53" s="142" t="s">
        <v>194</v>
      </c>
      <c r="B53" s="128"/>
      <c r="C53" s="128">
        <v>1.5</v>
      </c>
      <c r="D53" s="128"/>
      <c r="E53" s="128">
        <v>10078</v>
      </c>
      <c r="F53" s="128"/>
      <c r="G53" s="128">
        <v>16</v>
      </c>
      <c r="H53" s="128"/>
      <c r="I53" s="128"/>
      <c r="J53" s="128"/>
      <c r="K53" s="128"/>
      <c r="L53" s="128"/>
      <c r="M53" s="128"/>
      <c r="N53" s="128"/>
      <c r="O53" s="129"/>
      <c r="P53" s="128"/>
      <c r="Q53" s="129">
        <f aca="true" t="shared" si="3" ref="Q53:Q59">SUM(C53:P53)</f>
        <v>10095.5</v>
      </c>
    </row>
    <row r="54" spans="1:17" ht="14.25">
      <c r="A54" s="138" t="s">
        <v>195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>
        <v>410.4</v>
      </c>
      <c r="M54" s="122"/>
      <c r="N54" s="122"/>
      <c r="O54" s="116"/>
      <c r="P54" s="122"/>
      <c r="Q54" s="116">
        <f t="shared" si="3"/>
        <v>410.4</v>
      </c>
    </row>
    <row r="55" spans="1:17" ht="14.25">
      <c r="A55" s="142" t="s">
        <v>196</v>
      </c>
      <c r="B55" s="122"/>
      <c r="C55" s="122"/>
      <c r="D55" s="122"/>
      <c r="E55" s="122">
        <v>10796</v>
      </c>
      <c r="F55" s="122"/>
      <c r="G55" s="122">
        <v>3460</v>
      </c>
      <c r="H55" s="122">
        <v>426171.86</v>
      </c>
      <c r="I55" s="122"/>
      <c r="J55" s="122"/>
      <c r="K55" s="122"/>
      <c r="L55" s="122"/>
      <c r="M55" s="122"/>
      <c r="N55" s="122"/>
      <c r="O55" s="116"/>
      <c r="P55" s="122"/>
      <c r="Q55" s="116">
        <f t="shared" si="3"/>
        <v>440427.86</v>
      </c>
    </row>
    <row r="56" spans="1:17" ht="14.25">
      <c r="A56" s="142" t="s">
        <v>197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>
        <v>60</v>
      </c>
      <c r="M56" s="122"/>
      <c r="N56" s="122"/>
      <c r="O56" s="116"/>
      <c r="P56" s="122"/>
      <c r="Q56" s="116">
        <f t="shared" si="3"/>
        <v>60</v>
      </c>
    </row>
    <row r="57" spans="1:17" ht="14.25">
      <c r="A57" s="138" t="s">
        <v>198</v>
      </c>
      <c r="B57" s="122"/>
      <c r="C57" s="122">
        <v>46710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16"/>
      <c r="P57" s="122"/>
      <c r="Q57" s="116">
        <f t="shared" si="3"/>
        <v>46710</v>
      </c>
    </row>
    <row r="58" spans="1:17" ht="14.25">
      <c r="A58" s="142" t="s">
        <v>199</v>
      </c>
      <c r="B58" s="122"/>
      <c r="C58" s="122">
        <v>35395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22"/>
      <c r="O58" s="116"/>
      <c r="P58" s="122"/>
      <c r="Q58" s="116">
        <f t="shared" si="3"/>
        <v>35395</v>
      </c>
    </row>
    <row r="59" spans="1:17" ht="14.25">
      <c r="A59" s="142" t="s">
        <v>200</v>
      </c>
      <c r="B59" s="123"/>
      <c r="C59" s="123"/>
      <c r="D59" s="123"/>
      <c r="E59" s="123"/>
      <c r="F59" s="123"/>
      <c r="G59" s="123"/>
      <c r="H59" s="123"/>
      <c r="I59" s="123">
        <v>40000</v>
      </c>
      <c r="J59" s="123"/>
      <c r="K59" s="123"/>
      <c r="L59" s="123"/>
      <c r="M59" s="123"/>
      <c r="N59" s="123"/>
      <c r="O59" s="113"/>
      <c r="P59" s="123"/>
      <c r="Q59" s="113">
        <f t="shared" si="3"/>
        <v>40000</v>
      </c>
    </row>
    <row r="60" spans="1:17" ht="14.25">
      <c r="A60" s="138" t="s">
        <v>219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16"/>
      <c r="P60" s="122"/>
      <c r="Q60" s="116"/>
    </row>
    <row r="61" spans="1:17" ht="14.25">
      <c r="A61" s="142" t="s">
        <v>201</v>
      </c>
      <c r="B61" s="122"/>
      <c r="C61" s="122">
        <v>4700</v>
      </c>
      <c r="D61" s="122"/>
      <c r="E61" s="122">
        <v>10000</v>
      </c>
      <c r="F61" s="122"/>
      <c r="G61" s="122">
        <v>8740</v>
      </c>
      <c r="H61" s="122"/>
      <c r="I61" s="122"/>
      <c r="J61" s="122"/>
      <c r="K61" s="122"/>
      <c r="L61" s="122">
        <v>6400</v>
      </c>
      <c r="M61" s="122"/>
      <c r="N61" s="122"/>
      <c r="O61" s="116"/>
      <c r="P61" s="122"/>
      <c r="Q61" s="116">
        <f>SUM(C61:P61)</f>
        <v>29840</v>
      </c>
    </row>
    <row r="62" spans="1:17" ht="14.25">
      <c r="A62" s="137" t="s">
        <v>202</v>
      </c>
      <c r="B62" s="124"/>
      <c r="C62" s="123"/>
      <c r="D62" s="123"/>
      <c r="E62" s="123"/>
      <c r="F62" s="123"/>
      <c r="G62" s="123"/>
      <c r="H62" s="123">
        <v>20000</v>
      </c>
      <c r="I62" s="123"/>
      <c r="J62" s="123"/>
      <c r="K62" s="123"/>
      <c r="L62" s="123"/>
      <c r="M62" s="123"/>
      <c r="N62" s="123"/>
      <c r="O62" s="113"/>
      <c r="P62" s="123"/>
      <c r="Q62" s="113">
        <f>SUM(C62:P62)</f>
        <v>20000</v>
      </c>
    </row>
    <row r="63" spans="1:17" ht="14.25">
      <c r="A63" s="177" t="s">
        <v>40</v>
      </c>
      <c r="B63" s="105"/>
      <c r="C63" s="125">
        <f>SUM(C53:C62)</f>
        <v>86806.5</v>
      </c>
      <c r="D63" s="105">
        <v>0</v>
      </c>
      <c r="E63" s="125">
        <f>SUM(E53:E62)</f>
        <v>30874</v>
      </c>
      <c r="F63" s="105">
        <v>0</v>
      </c>
      <c r="G63" s="125">
        <f>SUM(G53:G62)</f>
        <v>12216</v>
      </c>
      <c r="H63" s="125">
        <f>SUM(H53:H62)</f>
        <v>446171.86</v>
      </c>
      <c r="I63" s="105">
        <f>SUM(I53:I62)</f>
        <v>40000</v>
      </c>
      <c r="J63" s="105">
        <v>0</v>
      </c>
      <c r="K63" s="105">
        <v>0</v>
      </c>
      <c r="L63" s="105">
        <f>SUM(L53:L62)</f>
        <v>6870.4</v>
      </c>
      <c r="M63" s="105">
        <v>0</v>
      </c>
      <c r="N63" s="105">
        <v>0</v>
      </c>
      <c r="O63" s="105">
        <v>0</v>
      </c>
      <c r="P63" s="105">
        <v>0</v>
      </c>
      <c r="Q63" s="118">
        <f>SUM(C63:P63)</f>
        <v>622938.76</v>
      </c>
    </row>
    <row r="64" spans="1:17" ht="14.25">
      <c r="A64" s="136" t="s">
        <v>203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14.25">
      <c r="A65" s="137" t="s">
        <v>204</v>
      </c>
      <c r="B65" s="113"/>
      <c r="C65" s="113">
        <v>20388.8</v>
      </c>
      <c r="D65" s="113"/>
      <c r="E65" s="113"/>
      <c r="F65" s="113"/>
      <c r="G65" s="113">
        <v>14610.26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>
        <f aca="true" t="shared" si="4" ref="Q65:Q70">SUM(C65:P65)</f>
        <v>34999.06</v>
      </c>
    </row>
    <row r="66" spans="1:17" ht="14.25">
      <c r="A66" s="138" t="s">
        <v>205</v>
      </c>
      <c r="B66" s="116"/>
      <c r="C66" s="116">
        <v>891</v>
      </c>
      <c r="D66" s="116"/>
      <c r="E66" s="116"/>
      <c r="F66" s="116"/>
      <c r="G66" s="116">
        <v>4280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>
        <f t="shared" si="4"/>
        <v>5171</v>
      </c>
    </row>
    <row r="67" spans="1:17" ht="14.25">
      <c r="A67" s="138" t="s">
        <v>206</v>
      </c>
      <c r="B67" s="116"/>
      <c r="C67" s="116">
        <v>7932.54</v>
      </c>
      <c r="D67" s="116"/>
      <c r="E67" s="116"/>
      <c r="F67" s="116"/>
      <c r="G67" s="116">
        <v>4780.54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>
        <f t="shared" si="4"/>
        <v>12713.08</v>
      </c>
    </row>
    <row r="68" spans="1:17" ht="14.25">
      <c r="A68" s="137" t="s">
        <v>207</v>
      </c>
      <c r="B68" s="116"/>
      <c r="C68" s="116">
        <v>5000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>
        <f t="shared" si="4"/>
        <v>5000</v>
      </c>
    </row>
    <row r="69" spans="1:17" ht="14.25">
      <c r="A69" s="176" t="s">
        <v>208</v>
      </c>
      <c r="B69" s="117"/>
      <c r="C69" s="117">
        <v>19566.4</v>
      </c>
      <c r="D69" s="117"/>
      <c r="E69" s="117"/>
      <c r="F69" s="117"/>
      <c r="G69" s="117">
        <v>7987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>
        <f t="shared" si="4"/>
        <v>27553.4</v>
      </c>
    </row>
    <row r="70" spans="1:17" ht="14.25">
      <c r="A70" s="177" t="s">
        <v>40</v>
      </c>
      <c r="B70" s="105"/>
      <c r="C70" s="105">
        <f>SUM(C65:C69)</f>
        <v>53778.74</v>
      </c>
      <c r="D70" s="105">
        <v>0</v>
      </c>
      <c r="E70" s="105">
        <v>0</v>
      </c>
      <c r="F70" s="105">
        <v>0</v>
      </c>
      <c r="G70" s="105">
        <f>SUM(G65:G69)</f>
        <v>31657.800000000003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18">
        <f t="shared" si="4"/>
        <v>85436.54000000001</v>
      </c>
    </row>
    <row r="71" spans="1:17" ht="14.25">
      <c r="A71" s="137" t="s">
        <v>209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13"/>
      <c r="P71" s="123"/>
      <c r="Q71" s="113"/>
    </row>
    <row r="72" spans="1:17" ht="14.25">
      <c r="A72" s="138" t="s">
        <v>227</v>
      </c>
      <c r="B72" s="122"/>
      <c r="C72" s="122">
        <v>5000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16"/>
      <c r="P72" s="122"/>
      <c r="Q72" s="116">
        <f>SUM(C72:P72)</f>
        <v>5000</v>
      </c>
    </row>
    <row r="73" spans="1:17" ht="14.25">
      <c r="A73" s="137" t="s">
        <v>210</v>
      </c>
      <c r="B73" s="124"/>
      <c r="C73" s="123"/>
      <c r="D73" s="123"/>
      <c r="E73" s="123"/>
      <c r="F73" s="123"/>
      <c r="G73" s="123"/>
      <c r="H73" s="123">
        <v>5200</v>
      </c>
      <c r="I73" s="123"/>
      <c r="J73" s="123"/>
      <c r="K73" s="123"/>
      <c r="L73" s="123"/>
      <c r="M73" s="123"/>
      <c r="N73" s="123"/>
      <c r="O73" s="113"/>
      <c r="P73" s="123"/>
      <c r="Q73" s="113">
        <f>SUM(C73:P73)</f>
        <v>5200</v>
      </c>
    </row>
    <row r="74" spans="1:17" ht="14.25">
      <c r="A74" s="177" t="s">
        <v>40</v>
      </c>
      <c r="B74" s="105"/>
      <c r="C74" s="125">
        <f>SUM(C72:C73)</f>
        <v>5000</v>
      </c>
      <c r="D74" s="105">
        <v>0</v>
      </c>
      <c r="E74" s="105">
        <v>0</v>
      </c>
      <c r="F74" s="105">
        <v>0</v>
      </c>
      <c r="G74" s="105">
        <v>0</v>
      </c>
      <c r="H74" s="125">
        <f>SUM(H72:H73)</f>
        <v>5200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18">
        <f>SUM(C74:P74)</f>
        <v>10200</v>
      </c>
    </row>
    <row r="75" spans="1:17" ht="14.25">
      <c r="A75" s="143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ht="14.25">
      <c r="A76" s="143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spans="1:17" ht="14.25">
      <c r="A77" s="143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</row>
    <row r="78" spans="1:17" ht="14.25">
      <c r="A78" s="143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</row>
    <row r="79" spans="1:17" ht="14.25">
      <c r="A79" s="143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</row>
    <row r="80" spans="1:17" ht="14.25">
      <c r="A80" s="143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</row>
    <row r="81" spans="1:17" ht="14.25">
      <c r="A81" s="143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</row>
    <row r="84" spans="1:17" s="110" customFormat="1" ht="14.25">
      <c r="A84" s="111" t="s">
        <v>225</v>
      </c>
      <c r="B84" s="306" t="s">
        <v>144</v>
      </c>
      <c r="C84" s="305" t="s">
        <v>145</v>
      </c>
      <c r="D84" s="305"/>
      <c r="E84" s="305"/>
      <c r="F84" s="135" t="s">
        <v>146</v>
      </c>
      <c r="G84" s="305" t="s">
        <v>147</v>
      </c>
      <c r="H84" s="305"/>
      <c r="I84" s="305" t="s">
        <v>148</v>
      </c>
      <c r="J84" s="305"/>
      <c r="K84" s="135" t="s">
        <v>149</v>
      </c>
      <c r="L84" s="305" t="s">
        <v>150</v>
      </c>
      <c r="M84" s="305"/>
      <c r="N84" s="305" t="s">
        <v>151</v>
      </c>
      <c r="O84" s="305"/>
      <c r="P84" s="135" t="s">
        <v>223</v>
      </c>
      <c r="Q84" s="307" t="s">
        <v>22</v>
      </c>
    </row>
    <row r="85" spans="1:17" s="110" customFormat="1" ht="15" thickBot="1">
      <c r="A85" s="112" t="s">
        <v>226</v>
      </c>
      <c r="B85" s="306"/>
      <c r="C85" s="135" t="s">
        <v>152</v>
      </c>
      <c r="D85" s="135" t="s">
        <v>221</v>
      </c>
      <c r="E85" s="135" t="s">
        <v>153</v>
      </c>
      <c r="F85" s="135" t="s">
        <v>154</v>
      </c>
      <c r="G85" s="135" t="s">
        <v>155</v>
      </c>
      <c r="H85" s="135" t="s">
        <v>156</v>
      </c>
      <c r="I85" s="135" t="s">
        <v>157</v>
      </c>
      <c r="J85" s="135" t="s">
        <v>158</v>
      </c>
      <c r="K85" s="135" t="s">
        <v>222</v>
      </c>
      <c r="L85" s="135" t="s">
        <v>159</v>
      </c>
      <c r="M85" s="135" t="s">
        <v>160</v>
      </c>
      <c r="N85" s="135" t="s">
        <v>161</v>
      </c>
      <c r="O85" s="135" t="s">
        <v>162</v>
      </c>
      <c r="P85" s="135" t="s">
        <v>224</v>
      </c>
      <c r="Q85" s="308"/>
    </row>
    <row r="86" spans="1:17" ht="15" thickTop="1">
      <c r="A86" s="142" t="s">
        <v>211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9"/>
      <c r="O86" s="129"/>
      <c r="P86" s="129"/>
      <c r="Q86" s="130"/>
    </row>
    <row r="87" spans="1:17" ht="14.25">
      <c r="A87" s="142" t="s">
        <v>212</v>
      </c>
      <c r="B87" s="128"/>
      <c r="C87" s="128">
        <v>1087</v>
      </c>
      <c r="D87" s="128"/>
      <c r="E87" s="128">
        <v>200</v>
      </c>
      <c r="F87" s="128"/>
      <c r="G87" s="128">
        <v>250</v>
      </c>
      <c r="H87" s="128"/>
      <c r="I87" s="128"/>
      <c r="J87" s="128"/>
      <c r="K87" s="128"/>
      <c r="L87" s="128"/>
      <c r="M87" s="128"/>
      <c r="N87" s="128"/>
      <c r="O87" s="129"/>
      <c r="P87" s="128"/>
      <c r="Q87" s="129">
        <f aca="true" t="shared" si="5" ref="Q87:Q97">SUM(C87:P87)</f>
        <v>1537</v>
      </c>
    </row>
    <row r="88" spans="1:17" ht="14.25">
      <c r="A88" s="138" t="s">
        <v>217</v>
      </c>
      <c r="B88" s="122"/>
      <c r="C88" s="122"/>
      <c r="D88" s="122"/>
      <c r="E88" s="122"/>
      <c r="F88" s="122"/>
      <c r="G88" s="122">
        <v>150</v>
      </c>
      <c r="H88" s="122"/>
      <c r="I88" s="122"/>
      <c r="J88" s="122"/>
      <c r="K88" s="122"/>
      <c r="L88" s="122"/>
      <c r="M88" s="122"/>
      <c r="N88" s="122"/>
      <c r="O88" s="116"/>
      <c r="P88" s="122"/>
      <c r="Q88" s="116">
        <f t="shared" si="5"/>
        <v>150</v>
      </c>
    </row>
    <row r="89" spans="1:17" ht="14.25">
      <c r="A89" s="142" t="s">
        <v>228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>
        <v>100</v>
      </c>
      <c r="M89" s="122"/>
      <c r="N89" s="122"/>
      <c r="O89" s="116"/>
      <c r="P89" s="122"/>
      <c r="Q89" s="116">
        <f t="shared" si="5"/>
        <v>100</v>
      </c>
    </row>
    <row r="90" spans="1:17" ht="14.25">
      <c r="A90" s="142" t="s">
        <v>491</v>
      </c>
      <c r="B90" s="122"/>
      <c r="C90" s="122">
        <v>300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16"/>
      <c r="N90" s="122"/>
      <c r="O90" s="116"/>
      <c r="P90" s="122"/>
      <c r="Q90" s="116">
        <f t="shared" si="5"/>
        <v>300</v>
      </c>
    </row>
    <row r="91" spans="1:17" ht="14.25">
      <c r="A91" s="142" t="s">
        <v>229</v>
      </c>
      <c r="B91" s="122"/>
      <c r="C91" s="122">
        <v>1000</v>
      </c>
      <c r="D91" s="122"/>
      <c r="E91" s="122"/>
      <c r="F91" s="122"/>
      <c r="G91" s="122">
        <v>1000</v>
      </c>
      <c r="H91" s="122">
        <v>900</v>
      </c>
      <c r="I91" s="122"/>
      <c r="J91" s="122"/>
      <c r="K91" s="122"/>
      <c r="L91" s="122">
        <v>200</v>
      </c>
      <c r="M91" s="116"/>
      <c r="N91" s="122"/>
      <c r="O91" s="116"/>
      <c r="P91" s="122"/>
      <c r="Q91" s="116">
        <f t="shared" si="5"/>
        <v>3100</v>
      </c>
    </row>
    <row r="92" spans="1:17" ht="14.25">
      <c r="A92" s="142" t="s">
        <v>220</v>
      </c>
      <c r="B92" s="116"/>
      <c r="C92" s="122">
        <v>2000</v>
      </c>
      <c r="D92" s="122"/>
      <c r="E92" s="122">
        <v>2820</v>
      </c>
      <c r="F92" s="122"/>
      <c r="G92" s="122"/>
      <c r="H92" s="122">
        <v>30000</v>
      </c>
      <c r="I92" s="122"/>
      <c r="J92" s="122"/>
      <c r="K92" s="122"/>
      <c r="L92" s="122"/>
      <c r="M92" s="122"/>
      <c r="N92" s="122"/>
      <c r="O92" s="116"/>
      <c r="P92" s="122"/>
      <c r="Q92" s="116">
        <f t="shared" si="5"/>
        <v>34820</v>
      </c>
    </row>
    <row r="93" spans="1:17" ht="14.25">
      <c r="A93" s="142" t="s">
        <v>493</v>
      </c>
      <c r="B93" s="116"/>
      <c r="C93" s="122"/>
      <c r="D93" s="122"/>
      <c r="E93" s="122"/>
      <c r="F93" s="122"/>
      <c r="G93" s="122">
        <v>100000</v>
      </c>
      <c r="H93" s="122"/>
      <c r="I93" s="122"/>
      <c r="J93" s="122"/>
      <c r="K93" s="122"/>
      <c r="L93" s="122"/>
      <c r="M93" s="122"/>
      <c r="N93" s="122"/>
      <c r="O93" s="116"/>
      <c r="P93" s="122"/>
      <c r="Q93" s="116">
        <f t="shared" si="5"/>
        <v>100000</v>
      </c>
    </row>
    <row r="94" spans="1:17" ht="14.25">
      <c r="A94" s="142" t="s">
        <v>492</v>
      </c>
      <c r="B94" s="116"/>
      <c r="C94" s="122"/>
      <c r="D94" s="122"/>
      <c r="E94" s="122"/>
      <c r="F94" s="122"/>
      <c r="G94" s="122"/>
      <c r="H94" s="122"/>
      <c r="I94" s="122"/>
      <c r="J94" s="122"/>
      <c r="K94" s="122"/>
      <c r="L94" s="122">
        <v>27000</v>
      </c>
      <c r="M94" s="122"/>
      <c r="N94" s="122"/>
      <c r="O94" s="116"/>
      <c r="P94" s="122"/>
      <c r="Q94" s="116">
        <f t="shared" si="5"/>
        <v>27000</v>
      </c>
    </row>
    <row r="95" spans="1:17" ht="14.25">
      <c r="A95" s="142" t="s">
        <v>213</v>
      </c>
      <c r="B95" s="123"/>
      <c r="C95" s="122">
        <v>700</v>
      </c>
      <c r="D95" s="122"/>
      <c r="E95" s="122">
        <v>200</v>
      </c>
      <c r="F95" s="122"/>
      <c r="G95" s="122"/>
      <c r="H95" s="122"/>
      <c r="I95" s="122"/>
      <c r="J95" s="122"/>
      <c r="K95" s="122"/>
      <c r="L95" s="122">
        <v>500</v>
      </c>
      <c r="M95" s="122"/>
      <c r="N95" s="122"/>
      <c r="O95" s="116"/>
      <c r="P95" s="122"/>
      <c r="Q95" s="116">
        <f t="shared" si="5"/>
        <v>1400</v>
      </c>
    </row>
    <row r="96" spans="1:17" ht="14.25">
      <c r="A96" s="137" t="s">
        <v>231</v>
      </c>
      <c r="B96" s="124"/>
      <c r="C96" s="123"/>
      <c r="D96" s="123"/>
      <c r="E96" s="123"/>
      <c r="F96" s="123"/>
      <c r="G96" s="123"/>
      <c r="H96" s="123">
        <v>450</v>
      </c>
      <c r="I96" s="123"/>
      <c r="J96" s="123"/>
      <c r="K96" s="123"/>
      <c r="L96" s="123"/>
      <c r="M96" s="123"/>
      <c r="N96" s="123"/>
      <c r="O96" s="113"/>
      <c r="P96" s="123"/>
      <c r="Q96" s="113">
        <f t="shared" si="5"/>
        <v>450</v>
      </c>
    </row>
    <row r="97" spans="1:17" ht="14.25">
      <c r="A97" s="177" t="s">
        <v>40</v>
      </c>
      <c r="B97" s="105"/>
      <c r="C97" s="125">
        <f>SUM(C87:C96)</f>
        <v>5087</v>
      </c>
      <c r="D97" s="105">
        <v>0</v>
      </c>
      <c r="E97" s="105">
        <f>SUM(E87:E96)</f>
        <v>3220</v>
      </c>
      <c r="F97" s="105">
        <v>0</v>
      </c>
      <c r="G97" s="118">
        <f>SUM(G87:G96)</f>
        <v>101400</v>
      </c>
      <c r="H97" s="105">
        <f>SUM(H87:H96)</f>
        <v>31350</v>
      </c>
      <c r="I97" s="105">
        <v>0</v>
      </c>
      <c r="J97" s="105">
        <v>0</v>
      </c>
      <c r="K97" s="105">
        <v>0</v>
      </c>
      <c r="L97" s="125">
        <f>SUM(L87:L96)</f>
        <v>27800</v>
      </c>
      <c r="M97" s="105">
        <v>0</v>
      </c>
      <c r="N97" s="105">
        <v>0</v>
      </c>
      <c r="O97" s="105">
        <v>0</v>
      </c>
      <c r="P97" s="105">
        <v>0</v>
      </c>
      <c r="Q97" s="118">
        <f t="shared" si="5"/>
        <v>168857</v>
      </c>
    </row>
    <row r="98" spans="1:17" ht="14.25">
      <c r="A98" s="142" t="s">
        <v>214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9"/>
      <c r="N98" s="128"/>
      <c r="O98" s="129"/>
      <c r="P98" s="128"/>
      <c r="Q98" s="129"/>
    </row>
    <row r="99" spans="1:17" ht="14.25">
      <c r="A99" s="142" t="s">
        <v>232</v>
      </c>
      <c r="B99" s="116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16"/>
      <c r="P99" s="122"/>
      <c r="Q99" s="116"/>
    </row>
    <row r="100" spans="1:17" ht="14.25">
      <c r="A100" s="142" t="s">
        <v>494</v>
      </c>
      <c r="B100" s="116"/>
      <c r="C100" s="122">
        <v>250900</v>
      </c>
      <c r="D100" s="122"/>
      <c r="E100" s="122"/>
      <c r="F100" s="122"/>
      <c r="G100" s="122"/>
      <c r="H100" s="122">
        <v>2300</v>
      </c>
      <c r="I100" s="122"/>
      <c r="J100" s="122"/>
      <c r="K100" s="122"/>
      <c r="L100" s="122"/>
      <c r="M100" s="122"/>
      <c r="N100" s="122"/>
      <c r="O100" s="116">
        <v>55000</v>
      </c>
      <c r="P100" s="122"/>
      <c r="Q100" s="116">
        <f>SUM(C100:P100)</f>
        <v>308200</v>
      </c>
    </row>
    <row r="101" spans="1:17" ht="14.25">
      <c r="A101" s="142" t="s">
        <v>230</v>
      </c>
      <c r="B101" s="123"/>
      <c r="C101" s="122"/>
      <c r="D101" s="122"/>
      <c r="E101" s="122"/>
      <c r="F101" s="122"/>
      <c r="G101" s="122"/>
      <c r="H101" s="122">
        <v>3800</v>
      </c>
      <c r="I101" s="122"/>
      <c r="J101" s="122"/>
      <c r="K101" s="122">
        <v>40000</v>
      </c>
      <c r="L101" s="122"/>
      <c r="M101" s="122"/>
      <c r="N101" s="122"/>
      <c r="O101" s="116"/>
      <c r="P101" s="122"/>
      <c r="Q101" s="116">
        <f>SUM(C101:P101)</f>
        <v>43800</v>
      </c>
    </row>
    <row r="102" spans="1:17" ht="14.25">
      <c r="A102" s="137" t="s">
        <v>490</v>
      </c>
      <c r="B102" s="124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>
        <v>120000</v>
      </c>
      <c r="N102" s="123"/>
      <c r="O102" s="113"/>
      <c r="P102" s="123">
        <v>78600</v>
      </c>
      <c r="Q102" s="113">
        <f>SUM(C102:P102)</f>
        <v>198600</v>
      </c>
    </row>
    <row r="103" spans="1:17" ht="14.25">
      <c r="A103" s="177" t="s">
        <v>40</v>
      </c>
      <c r="B103" s="105"/>
      <c r="C103" s="105">
        <f>SUM(C99:C102)</f>
        <v>250900</v>
      </c>
      <c r="D103" s="105">
        <v>0</v>
      </c>
      <c r="E103" s="105">
        <v>0</v>
      </c>
      <c r="F103" s="105">
        <v>0</v>
      </c>
      <c r="G103" s="105">
        <v>0</v>
      </c>
      <c r="H103" s="105">
        <f>SUM(H99:H102)</f>
        <v>6100</v>
      </c>
      <c r="I103" s="105">
        <v>0</v>
      </c>
      <c r="J103" s="105">
        <v>0</v>
      </c>
      <c r="K103" s="105">
        <f>SUM(K99:K102)</f>
        <v>40000</v>
      </c>
      <c r="L103" s="105">
        <v>0</v>
      </c>
      <c r="M103" s="105">
        <f>SUM(M99:M102)</f>
        <v>120000</v>
      </c>
      <c r="N103" s="105">
        <v>0</v>
      </c>
      <c r="O103" s="105">
        <f>SUM(O99:O102)</f>
        <v>55000</v>
      </c>
      <c r="P103" s="105">
        <f>SUM(P99:P102)</f>
        <v>78600</v>
      </c>
      <c r="Q103" s="105">
        <f>SUM(C103:P103)</f>
        <v>550600</v>
      </c>
    </row>
    <row r="104" spans="1:17" ht="14.25">
      <c r="A104" s="142" t="s">
        <v>215</v>
      </c>
      <c r="B104" s="123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9"/>
      <c r="P104" s="128"/>
      <c r="Q104" s="129"/>
    </row>
    <row r="105" spans="1:17" ht="14.25">
      <c r="A105" s="137" t="s">
        <v>216</v>
      </c>
      <c r="B105" s="124"/>
      <c r="C105" s="123"/>
      <c r="D105" s="123">
        <v>20000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13"/>
      <c r="P105" s="123"/>
      <c r="Q105" s="113">
        <f>SUM(D105:P105)</f>
        <v>20000</v>
      </c>
    </row>
    <row r="106" spans="1:17" ht="14.25">
      <c r="A106" s="136" t="s">
        <v>40</v>
      </c>
      <c r="B106" s="105"/>
      <c r="C106" s="105"/>
      <c r="D106" s="105">
        <f>SUM(D105)</f>
        <v>20000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/>
      <c r="Q106" s="105">
        <f>SUM(D106:P106)</f>
        <v>20000</v>
      </c>
    </row>
    <row r="107" spans="1:17" ht="15" thickBot="1">
      <c r="A107" s="181" t="s">
        <v>41</v>
      </c>
      <c r="B107" s="141">
        <v>161950</v>
      </c>
      <c r="C107" s="141">
        <v>1721848.89</v>
      </c>
      <c r="D107" s="141">
        <v>25000</v>
      </c>
      <c r="E107" s="141">
        <v>694156</v>
      </c>
      <c r="F107" s="141">
        <v>232050</v>
      </c>
      <c r="G107" s="141">
        <v>480685.8</v>
      </c>
      <c r="H107" s="141">
        <v>501191.86</v>
      </c>
      <c r="I107" s="141">
        <v>296000</v>
      </c>
      <c r="J107" s="141">
        <v>20393</v>
      </c>
      <c r="K107" s="141">
        <v>48000</v>
      </c>
      <c r="L107" s="141">
        <v>516775.16</v>
      </c>
      <c r="M107" s="141">
        <v>349768.44</v>
      </c>
      <c r="N107" s="141">
        <v>4165</v>
      </c>
      <c r="O107" s="141">
        <v>55000</v>
      </c>
      <c r="P107" s="141">
        <v>78600</v>
      </c>
      <c r="Q107" s="141">
        <f>SUM(B107:P107)</f>
        <v>5185584.149999999</v>
      </c>
    </row>
    <row r="108" ht="15" thickTop="1"/>
  </sheetData>
  <sheetProtection/>
  <mergeCells count="25">
    <mergeCell ref="B84:B85"/>
    <mergeCell ref="Q5:Q6"/>
    <mergeCell ref="Q84:Q85"/>
    <mergeCell ref="C84:E84"/>
    <mergeCell ref="I84:J84"/>
    <mergeCell ref="L84:M84"/>
    <mergeCell ref="N84:O84"/>
    <mergeCell ref="G84:H84"/>
    <mergeCell ref="Q44:Q45"/>
    <mergeCell ref="I5:J5"/>
    <mergeCell ref="B44:B45"/>
    <mergeCell ref="N44:O44"/>
    <mergeCell ref="C44:E44"/>
    <mergeCell ref="G44:H44"/>
    <mergeCell ref="I44:J44"/>
    <mergeCell ref="L44:M44"/>
    <mergeCell ref="A1:Q1"/>
    <mergeCell ref="A2:Q2"/>
    <mergeCell ref="N5:O5"/>
    <mergeCell ref="B5:B6"/>
    <mergeCell ref="C5:E5"/>
    <mergeCell ref="L5:M5"/>
    <mergeCell ref="A3:Q3"/>
    <mergeCell ref="G5:H5"/>
    <mergeCell ref="A4:IV4"/>
  </mergeCells>
  <printOptions/>
  <pageMargins left="0.2" right="0.2" top="0.23" bottom="0.16" header="0.29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7">
      <selection activeCell="D19" sqref="D19"/>
    </sheetView>
  </sheetViews>
  <sheetFormatPr defaultColWidth="9.140625" defaultRowHeight="12.75"/>
  <cols>
    <col min="1" max="1" width="6.421875" style="60" customWidth="1"/>
    <col min="2" max="2" width="11.140625" style="60" customWidth="1"/>
    <col min="3" max="3" width="11.57421875" style="250" customWidth="1"/>
    <col min="4" max="4" width="45.8515625" style="60" customWidth="1"/>
    <col min="5" max="5" width="15.8515625" style="251" customWidth="1"/>
    <col min="6" max="16384" width="9.140625" style="60" customWidth="1"/>
  </cols>
  <sheetData>
    <row r="1" spans="1:5" ht="21">
      <c r="A1" s="261" t="s">
        <v>540</v>
      </c>
      <c r="B1" s="261"/>
      <c r="C1" s="261"/>
      <c r="D1" s="261"/>
      <c r="E1" s="261"/>
    </row>
    <row r="2" spans="1:5" ht="21">
      <c r="A2" s="261" t="s">
        <v>497</v>
      </c>
      <c r="B2" s="261"/>
      <c r="C2" s="261"/>
      <c r="D2" s="261"/>
      <c r="E2" s="261"/>
    </row>
    <row r="3" spans="1:5" ht="21">
      <c r="A3" s="242" t="s">
        <v>336</v>
      </c>
      <c r="B3" s="242" t="s">
        <v>337</v>
      </c>
      <c r="C3" s="243" t="s">
        <v>338</v>
      </c>
      <c r="D3" s="242" t="s">
        <v>339</v>
      </c>
      <c r="E3" s="244" t="s">
        <v>340</v>
      </c>
    </row>
    <row r="4" spans="1:5" ht="21">
      <c r="A4" s="245">
        <v>1</v>
      </c>
      <c r="B4" s="246">
        <v>239589</v>
      </c>
      <c r="C4" s="247" t="s">
        <v>424</v>
      </c>
      <c r="D4" s="245" t="s">
        <v>425</v>
      </c>
      <c r="E4" s="248">
        <v>50000</v>
      </c>
    </row>
    <row r="5" spans="1:5" ht="21">
      <c r="A5" s="245">
        <v>2</v>
      </c>
      <c r="B5" s="246">
        <v>239591</v>
      </c>
      <c r="C5" s="247" t="s">
        <v>426</v>
      </c>
      <c r="D5" s="245" t="s">
        <v>427</v>
      </c>
      <c r="E5" s="248">
        <v>50000</v>
      </c>
    </row>
    <row r="6" spans="1:5" ht="21">
      <c r="A6" s="245">
        <v>3</v>
      </c>
      <c r="B6" s="246">
        <v>239489</v>
      </c>
      <c r="C6" s="247" t="s">
        <v>428</v>
      </c>
      <c r="D6" s="245" t="s">
        <v>429</v>
      </c>
      <c r="E6" s="248">
        <v>44000</v>
      </c>
    </row>
    <row r="7" spans="1:5" ht="21">
      <c r="A7" s="245">
        <v>4</v>
      </c>
      <c r="B7" s="246">
        <v>239545</v>
      </c>
      <c r="C7" s="247" t="s">
        <v>430</v>
      </c>
      <c r="D7" s="245" t="s">
        <v>431</v>
      </c>
      <c r="E7" s="248">
        <v>40000</v>
      </c>
    </row>
    <row r="8" spans="1:5" ht="21">
      <c r="A8" s="245">
        <v>5</v>
      </c>
      <c r="B8" s="246">
        <v>239759</v>
      </c>
      <c r="C8" s="247" t="s">
        <v>432</v>
      </c>
      <c r="D8" s="245" t="s">
        <v>433</v>
      </c>
      <c r="E8" s="248">
        <v>16000</v>
      </c>
    </row>
    <row r="9" spans="1:5" ht="21">
      <c r="A9" s="245">
        <v>6</v>
      </c>
      <c r="B9" s="246">
        <v>239492</v>
      </c>
      <c r="C9" s="247" t="s">
        <v>515</v>
      </c>
      <c r="D9" s="245" t="s">
        <v>434</v>
      </c>
      <c r="E9" s="248">
        <v>24000</v>
      </c>
    </row>
    <row r="10" spans="1:5" ht="21">
      <c r="A10" s="245">
        <v>7</v>
      </c>
      <c r="B10" s="246">
        <v>239589</v>
      </c>
      <c r="C10" s="247" t="s">
        <v>435</v>
      </c>
      <c r="D10" s="245" t="s">
        <v>436</v>
      </c>
      <c r="E10" s="248">
        <v>76000</v>
      </c>
    </row>
    <row r="11" spans="1:5" ht="21">
      <c r="A11" s="245">
        <v>8</v>
      </c>
      <c r="B11" s="246">
        <v>239492</v>
      </c>
      <c r="C11" s="247" t="s">
        <v>437</v>
      </c>
      <c r="D11" s="245" t="s">
        <v>438</v>
      </c>
      <c r="E11" s="248">
        <v>40000</v>
      </c>
    </row>
    <row r="12" spans="1:5" ht="21">
      <c r="A12" s="245">
        <v>9</v>
      </c>
      <c r="B12" s="246">
        <v>239496</v>
      </c>
      <c r="C12" s="247" t="s">
        <v>439</v>
      </c>
      <c r="D12" s="245" t="s">
        <v>440</v>
      </c>
      <c r="E12" s="248">
        <v>30000</v>
      </c>
    </row>
    <row r="13" spans="1:5" ht="21">
      <c r="A13" s="245">
        <v>10</v>
      </c>
      <c r="B13" s="246">
        <v>239776</v>
      </c>
      <c r="C13" s="247" t="s">
        <v>441</v>
      </c>
      <c r="D13" s="245" t="s">
        <v>442</v>
      </c>
      <c r="E13" s="248">
        <v>30000</v>
      </c>
    </row>
    <row r="14" spans="1:5" ht="21">
      <c r="A14" s="245">
        <v>11</v>
      </c>
      <c r="B14" s="246">
        <v>239548</v>
      </c>
      <c r="C14" s="247" t="s">
        <v>443</v>
      </c>
      <c r="D14" s="245" t="s">
        <v>444</v>
      </c>
      <c r="E14" s="248">
        <v>100000</v>
      </c>
    </row>
    <row r="15" spans="1:5" ht="21">
      <c r="A15" s="245">
        <v>12</v>
      </c>
      <c r="B15" s="246">
        <v>239532</v>
      </c>
      <c r="C15" s="247" t="s">
        <v>445</v>
      </c>
      <c r="D15" s="245" t="s">
        <v>446</v>
      </c>
      <c r="E15" s="248">
        <v>40000</v>
      </c>
    </row>
    <row r="16" spans="1:5" ht="21">
      <c r="A16" s="245">
        <v>13</v>
      </c>
      <c r="B16" s="246">
        <v>239694</v>
      </c>
      <c r="C16" s="247" t="s">
        <v>447</v>
      </c>
      <c r="D16" s="245" t="s">
        <v>448</v>
      </c>
      <c r="E16" s="248">
        <v>20000</v>
      </c>
    </row>
    <row r="17" spans="1:5" ht="21">
      <c r="A17" s="245">
        <v>14</v>
      </c>
      <c r="B17" s="246">
        <v>239728</v>
      </c>
      <c r="C17" s="247" t="s">
        <v>449</v>
      </c>
      <c r="D17" s="245" t="s">
        <v>450</v>
      </c>
      <c r="E17" s="248">
        <v>39000</v>
      </c>
    </row>
    <row r="18" spans="1:5" ht="21">
      <c r="A18" s="245">
        <v>16</v>
      </c>
      <c r="B18" s="246">
        <v>239559</v>
      </c>
      <c r="C18" s="247" t="s">
        <v>453</v>
      </c>
      <c r="D18" s="245" t="s">
        <v>454</v>
      </c>
      <c r="E18" s="248">
        <v>100000</v>
      </c>
    </row>
    <row r="19" spans="1:5" ht="21">
      <c r="A19" s="245">
        <v>17</v>
      </c>
      <c r="B19" s="246">
        <v>239590</v>
      </c>
      <c r="C19" s="247" t="s">
        <v>541</v>
      </c>
      <c r="D19" s="245" t="s">
        <v>455</v>
      </c>
      <c r="E19" s="248">
        <v>13000</v>
      </c>
    </row>
    <row r="20" spans="1:5" ht="21">
      <c r="A20" s="245">
        <v>20</v>
      </c>
      <c r="B20" s="246">
        <v>239819</v>
      </c>
      <c r="C20" s="247" t="s">
        <v>516</v>
      </c>
      <c r="D20" s="245" t="s">
        <v>517</v>
      </c>
      <c r="E20" s="248">
        <v>47000</v>
      </c>
    </row>
    <row r="21" spans="1:5" ht="21">
      <c r="A21" s="245">
        <v>21</v>
      </c>
      <c r="B21" s="246">
        <v>239827</v>
      </c>
      <c r="C21" s="247" t="s">
        <v>518</v>
      </c>
      <c r="D21" s="245" t="s">
        <v>519</v>
      </c>
      <c r="E21" s="248">
        <v>40000</v>
      </c>
    </row>
    <row r="22" spans="1:5" ht="21">
      <c r="A22" s="245">
        <v>18</v>
      </c>
      <c r="B22" s="246">
        <v>237770</v>
      </c>
      <c r="C22" s="247" t="s">
        <v>456</v>
      </c>
      <c r="D22" s="245" t="s">
        <v>457</v>
      </c>
      <c r="E22" s="248">
        <v>13780</v>
      </c>
    </row>
    <row r="23" spans="1:5" ht="21">
      <c r="A23" s="245">
        <v>19</v>
      </c>
      <c r="B23" s="246">
        <v>237770</v>
      </c>
      <c r="C23" s="247" t="s">
        <v>375</v>
      </c>
      <c r="D23" s="245" t="s">
        <v>458</v>
      </c>
      <c r="E23" s="248">
        <v>8780</v>
      </c>
    </row>
    <row r="24" spans="1:5" ht="21">
      <c r="A24" s="245">
        <v>20</v>
      </c>
      <c r="B24" s="246">
        <v>239582</v>
      </c>
      <c r="C24" s="247" t="s">
        <v>459</v>
      </c>
      <c r="D24" s="245" t="s">
        <v>460</v>
      </c>
      <c r="E24" s="248">
        <v>60000</v>
      </c>
    </row>
    <row r="25" spans="1:5" ht="21">
      <c r="A25" s="245">
        <v>21</v>
      </c>
      <c r="B25" s="246">
        <v>239499</v>
      </c>
      <c r="C25" s="247" t="s">
        <v>461</v>
      </c>
      <c r="D25" s="245" t="s">
        <v>462</v>
      </c>
      <c r="E25" s="248">
        <v>24000</v>
      </c>
    </row>
    <row r="26" spans="1:5" ht="21">
      <c r="A26" s="245">
        <v>22</v>
      </c>
      <c r="B26" s="246">
        <v>239512</v>
      </c>
      <c r="C26" s="247" t="s">
        <v>463</v>
      </c>
      <c r="D26" s="245" t="s">
        <v>464</v>
      </c>
      <c r="E26" s="248">
        <v>26000</v>
      </c>
    </row>
    <row r="27" spans="1:5" ht="21">
      <c r="A27" s="245">
        <v>15</v>
      </c>
      <c r="B27" s="246">
        <v>239616</v>
      </c>
      <c r="C27" s="247" t="s">
        <v>451</v>
      </c>
      <c r="D27" s="245" t="s">
        <v>452</v>
      </c>
      <c r="E27" s="248">
        <v>70000</v>
      </c>
    </row>
    <row r="28" spans="1:5" ht="21">
      <c r="A28" s="245">
        <v>22</v>
      </c>
      <c r="B28" s="246">
        <v>239828</v>
      </c>
      <c r="C28" s="247" t="s">
        <v>520</v>
      </c>
      <c r="D28" s="245" t="s">
        <v>521</v>
      </c>
      <c r="E28" s="248">
        <v>30000</v>
      </c>
    </row>
    <row r="29" spans="1:5" ht="21">
      <c r="A29" s="260" t="s">
        <v>22</v>
      </c>
      <c r="B29" s="260"/>
      <c r="C29" s="260"/>
      <c r="D29" s="260"/>
      <c r="E29" s="249">
        <f>SUM(E4:E28)</f>
        <v>1031560</v>
      </c>
    </row>
    <row r="32" spans="1:6" ht="21">
      <c r="A32" s="262" t="s">
        <v>529</v>
      </c>
      <c r="B32" s="262"/>
      <c r="C32" s="262"/>
      <c r="D32" s="262"/>
      <c r="E32" s="262"/>
      <c r="F32" s="252"/>
    </row>
    <row r="33" spans="1:6" ht="21">
      <c r="A33" s="259" t="s">
        <v>422</v>
      </c>
      <c r="B33" s="259"/>
      <c r="C33" s="259"/>
      <c r="D33" s="259"/>
      <c r="E33" s="259"/>
      <c r="F33" s="259"/>
    </row>
    <row r="34" spans="1:6" ht="21">
      <c r="A34" s="259" t="s">
        <v>423</v>
      </c>
      <c r="B34" s="259"/>
      <c r="C34" s="259"/>
      <c r="D34" s="259"/>
      <c r="E34" s="259"/>
      <c r="F34" s="259"/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A3" sqref="A3:D3"/>
    </sheetView>
  </sheetViews>
  <sheetFormatPr defaultColWidth="9.140625" defaultRowHeight="12.75"/>
  <cols>
    <col min="1" max="1" width="9.140625" style="183" customWidth="1"/>
    <col min="2" max="2" width="35.00390625" style="183" customWidth="1"/>
    <col min="3" max="3" width="17.421875" style="183" customWidth="1"/>
    <col min="4" max="4" width="12.421875" style="183" customWidth="1"/>
    <col min="5" max="16384" width="9.140625" style="183" customWidth="1"/>
  </cols>
  <sheetData>
    <row r="1" spans="1:5" ht="23.25">
      <c r="A1" s="263" t="s">
        <v>522</v>
      </c>
      <c r="B1" s="263"/>
      <c r="C1" s="263"/>
      <c r="D1" s="263"/>
      <c r="E1" s="72"/>
    </row>
    <row r="2" spans="1:5" ht="23.25">
      <c r="A2" s="263" t="s">
        <v>495</v>
      </c>
      <c r="B2" s="263"/>
      <c r="C2" s="263"/>
      <c r="D2" s="263"/>
      <c r="E2" s="72"/>
    </row>
    <row r="3" spans="1:4" ht="23.25">
      <c r="A3" s="263" t="s">
        <v>469</v>
      </c>
      <c r="B3" s="263"/>
      <c r="C3" s="263"/>
      <c r="D3" s="263"/>
    </row>
    <row r="5" spans="1:4" ht="23.25">
      <c r="A5" s="184" t="s">
        <v>336</v>
      </c>
      <c r="B5" s="184" t="s">
        <v>27</v>
      </c>
      <c r="C5" s="184" t="s">
        <v>78</v>
      </c>
      <c r="D5" s="184" t="s">
        <v>470</v>
      </c>
    </row>
    <row r="6" spans="1:4" ht="23.25">
      <c r="A6" s="196">
        <v>1</v>
      </c>
      <c r="B6" s="197" t="s">
        <v>471</v>
      </c>
      <c r="C6" s="198">
        <v>100000</v>
      </c>
      <c r="D6" s="197"/>
    </row>
    <row r="7" spans="1:4" ht="23.25">
      <c r="A7" s="199">
        <v>2</v>
      </c>
      <c r="B7" s="200" t="s">
        <v>472</v>
      </c>
      <c r="C7" s="201">
        <v>100000</v>
      </c>
      <c r="D7" s="200"/>
    </row>
    <row r="8" spans="1:4" ht="23.25">
      <c r="A8" s="199">
        <v>3</v>
      </c>
      <c r="B8" s="200" t="s">
        <v>473</v>
      </c>
      <c r="C8" s="201">
        <v>100000</v>
      </c>
      <c r="D8" s="200"/>
    </row>
    <row r="9" spans="1:4" ht="23.25">
      <c r="A9" s="199">
        <v>4</v>
      </c>
      <c r="B9" s="200" t="s">
        <v>474</v>
      </c>
      <c r="C9" s="201">
        <v>100000</v>
      </c>
      <c r="D9" s="200"/>
    </row>
    <row r="10" spans="1:4" ht="23.25">
      <c r="A10" s="199">
        <v>5</v>
      </c>
      <c r="B10" s="200" t="s">
        <v>475</v>
      </c>
      <c r="C10" s="201">
        <v>100000</v>
      </c>
      <c r="D10" s="200"/>
    </row>
    <row r="11" spans="1:4" ht="23.25">
      <c r="A11" s="199">
        <v>6</v>
      </c>
      <c r="B11" s="200" t="s">
        <v>476</v>
      </c>
      <c r="C11" s="201">
        <v>100000</v>
      </c>
      <c r="D11" s="200"/>
    </row>
    <row r="12" spans="1:4" ht="23.25">
      <c r="A12" s="199">
        <v>7</v>
      </c>
      <c r="B12" s="200" t="s">
        <v>477</v>
      </c>
      <c r="C12" s="201">
        <v>100000</v>
      </c>
      <c r="D12" s="200"/>
    </row>
    <row r="13" spans="1:4" ht="23.25">
      <c r="A13" s="199">
        <v>8</v>
      </c>
      <c r="B13" s="200" t="s">
        <v>478</v>
      </c>
      <c r="C13" s="201">
        <v>100000</v>
      </c>
      <c r="D13" s="200"/>
    </row>
    <row r="14" spans="1:4" ht="23.25">
      <c r="A14" s="199">
        <v>9</v>
      </c>
      <c r="B14" s="200" t="s">
        <v>479</v>
      </c>
      <c r="C14" s="201">
        <v>100000</v>
      </c>
      <c r="D14" s="200"/>
    </row>
    <row r="15" spans="1:4" ht="23.25">
      <c r="A15" s="199">
        <v>10</v>
      </c>
      <c r="B15" s="200" t="s">
        <v>480</v>
      </c>
      <c r="C15" s="201">
        <v>100000</v>
      </c>
      <c r="D15" s="200"/>
    </row>
    <row r="16" spans="1:4" ht="23.25">
      <c r="A16" s="202">
        <v>11</v>
      </c>
      <c r="B16" s="203" t="s">
        <v>481</v>
      </c>
      <c r="C16" s="204">
        <v>100000</v>
      </c>
      <c r="D16" s="203"/>
    </row>
    <row r="17" spans="3:4" ht="24" thickBot="1">
      <c r="C17" s="205">
        <f>SUM(C6:C16)</f>
        <v>1100000</v>
      </c>
      <c r="D17" s="206"/>
    </row>
    <row r="18" ht="24" thickTop="1"/>
    <row r="20" spans="1:4" ht="23.25">
      <c r="A20" s="183" t="s">
        <v>482</v>
      </c>
      <c r="D20" s="183" t="s">
        <v>483</v>
      </c>
    </row>
    <row r="21" spans="1:3" ht="23.25">
      <c r="A21" s="183" t="s">
        <v>484</v>
      </c>
      <c r="C21" s="183" t="s">
        <v>496</v>
      </c>
    </row>
    <row r="22" spans="1:3" ht="23.25">
      <c r="A22" s="183" t="s">
        <v>485</v>
      </c>
      <c r="C22" s="183" t="s">
        <v>486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13">
      <selection activeCell="A1" sqref="A1:F1"/>
    </sheetView>
  </sheetViews>
  <sheetFormatPr defaultColWidth="9.140625" defaultRowHeight="12.75"/>
  <cols>
    <col min="1" max="1" width="6.421875" style="183" customWidth="1"/>
    <col min="2" max="2" width="11.140625" style="183" customWidth="1"/>
    <col min="3" max="3" width="11.57421875" style="193" customWidth="1"/>
    <col min="4" max="4" width="43.00390625" style="183" customWidth="1"/>
    <col min="5" max="5" width="14.00390625" style="182" customWidth="1"/>
    <col min="6" max="6" width="10.28125" style="182" bestFit="1" customWidth="1"/>
    <col min="7" max="16384" width="9.140625" style="183" customWidth="1"/>
  </cols>
  <sheetData>
    <row r="1" spans="1:6" ht="23.25">
      <c r="A1" s="263" t="s">
        <v>523</v>
      </c>
      <c r="B1" s="263"/>
      <c r="C1" s="263"/>
      <c r="D1" s="263"/>
      <c r="E1" s="263"/>
      <c r="F1" s="263"/>
    </row>
    <row r="2" spans="1:6" ht="23.25">
      <c r="A2" s="263" t="s">
        <v>495</v>
      </c>
      <c r="B2" s="263"/>
      <c r="C2" s="263"/>
      <c r="D2" s="263"/>
      <c r="E2" s="263"/>
      <c r="F2" s="263"/>
    </row>
    <row r="3" spans="1:6" ht="23.25">
      <c r="A3" s="268" t="s">
        <v>498</v>
      </c>
      <c r="B3" s="268"/>
      <c r="C3" s="268"/>
      <c r="D3" s="268"/>
      <c r="E3" s="268"/>
      <c r="F3" s="268"/>
    </row>
    <row r="4" spans="1:6" ht="23.25">
      <c r="A4" s="184" t="s">
        <v>336</v>
      </c>
      <c r="B4" s="184" t="s">
        <v>337</v>
      </c>
      <c r="C4" s="185" t="s">
        <v>338</v>
      </c>
      <c r="D4" s="184" t="s">
        <v>339</v>
      </c>
      <c r="E4" s="186" t="s">
        <v>340</v>
      </c>
      <c r="F4" s="186" t="s">
        <v>341</v>
      </c>
    </row>
    <row r="5" spans="1:6" ht="23.25">
      <c r="A5" s="187">
        <v>1</v>
      </c>
      <c r="B5" s="188">
        <v>16233</v>
      </c>
      <c r="C5" s="189" t="s">
        <v>342</v>
      </c>
      <c r="D5" s="187" t="s">
        <v>343</v>
      </c>
      <c r="E5" s="190">
        <v>47300</v>
      </c>
      <c r="F5" s="190">
        <v>238</v>
      </c>
    </row>
    <row r="6" spans="1:6" ht="23.25">
      <c r="A6" s="187">
        <v>2</v>
      </c>
      <c r="B6" s="188">
        <v>16233</v>
      </c>
      <c r="C6" s="189" t="s">
        <v>344</v>
      </c>
      <c r="D6" s="187" t="s">
        <v>345</v>
      </c>
      <c r="E6" s="190">
        <v>100000</v>
      </c>
      <c r="F6" s="190">
        <v>250</v>
      </c>
    </row>
    <row r="7" spans="1:6" ht="23.25">
      <c r="A7" s="187">
        <v>3</v>
      </c>
      <c r="B7" s="188">
        <v>17025</v>
      </c>
      <c r="C7" s="189" t="s">
        <v>346</v>
      </c>
      <c r="D7" s="187" t="s">
        <v>347</v>
      </c>
      <c r="E7" s="190">
        <v>40000</v>
      </c>
      <c r="F7" s="190">
        <v>338</v>
      </c>
    </row>
    <row r="8" spans="1:6" ht="23.25">
      <c r="A8" s="187">
        <v>4</v>
      </c>
      <c r="B8" s="188">
        <v>17025</v>
      </c>
      <c r="C8" s="189" t="s">
        <v>348</v>
      </c>
      <c r="D8" s="187" t="s">
        <v>349</v>
      </c>
      <c r="E8" s="190">
        <v>40000</v>
      </c>
      <c r="F8" s="190">
        <v>163</v>
      </c>
    </row>
    <row r="9" spans="1:6" ht="23.25">
      <c r="A9" s="187">
        <v>5</v>
      </c>
      <c r="B9" s="188">
        <v>17165</v>
      </c>
      <c r="C9" s="189" t="s">
        <v>350</v>
      </c>
      <c r="D9" s="187" t="s">
        <v>351</v>
      </c>
      <c r="E9" s="190">
        <v>60000</v>
      </c>
      <c r="F9" s="190">
        <v>5250</v>
      </c>
    </row>
    <row r="10" spans="1:6" ht="23.25">
      <c r="A10" s="187">
        <v>6</v>
      </c>
      <c r="B10" s="188">
        <v>17430</v>
      </c>
      <c r="C10" s="189" t="s">
        <v>352</v>
      </c>
      <c r="D10" s="187" t="s">
        <v>353</v>
      </c>
      <c r="E10" s="190">
        <v>30000</v>
      </c>
      <c r="F10" s="190">
        <v>375</v>
      </c>
    </row>
    <row r="11" spans="1:6" ht="23.25">
      <c r="A11" s="187">
        <v>7</v>
      </c>
      <c r="B11" s="188">
        <v>17430</v>
      </c>
      <c r="C11" s="189" t="s">
        <v>354</v>
      </c>
      <c r="D11" s="187" t="s">
        <v>355</v>
      </c>
      <c r="E11" s="190">
        <v>30000</v>
      </c>
      <c r="F11" s="190">
        <v>188</v>
      </c>
    </row>
    <row r="12" spans="1:6" ht="23.25">
      <c r="A12" s="187">
        <v>8</v>
      </c>
      <c r="B12" s="188">
        <v>17430</v>
      </c>
      <c r="C12" s="189" t="s">
        <v>356</v>
      </c>
      <c r="D12" s="187" t="s">
        <v>357</v>
      </c>
      <c r="E12" s="190">
        <v>20000</v>
      </c>
      <c r="F12" s="190">
        <v>250</v>
      </c>
    </row>
    <row r="13" spans="1:6" ht="23.25">
      <c r="A13" s="187">
        <v>9</v>
      </c>
      <c r="B13" s="188">
        <v>17508</v>
      </c>
      <c r="C13" s="189" t="s">
        <v>358</v>
      </c>
      <c r="D13" s="187" t="s">
        <v>359</v>
      </c>
      <c r="E13" s="190">
        <v>14000</v>
      </c>
      <c r="F13" s="190">
        <v>88</v>
      </c>
    </row>
    <row r="14" spans="1:6" ht="23.25">
      <c r="A14" s="187">
        <v>10</v>
      </c>
      <c r="B14" s="188">
        <v>17701</v>
      </c>
      <c r="C14" s="189" t="s">
        <v>360</v>
      </c>
      <c r="D14" s="187" t="s">
        <v>361</v>
      </c>
      <c r="E14" s="190">
        <v>23000</v>
      </c>
      <c r="F14" s="190">
        <v>288</v>
      </c>
    </row>
    <row r="15" spans="1:6" ht="23.25">
      <c r="A15" s="187">
        <v>11</v>
      </c>
      <c r="B15" s="188">
        <v>17760</v>
      </c>
      <c r="C15" s="189" t="s">
        <v>362</v>
      </c>
      <c r="D15" s="187" t="s">
        <v>363</v>
      </c>
      <c r="E15" s="190">
        <v>30000</v>
      </c>
      <c r="F15" s="190">
        <v>1125</v>
      </c>
    </row>
    <row r="16" spans="1:6" ht="23.25">
      <c r="A16" s="187">
        <v>12</v>
      </c>
      <c r="B16" s="188">
        <v>17931</v>
      </c>
      <c r="C16" s="189" t="s">
        <v>364</v>
      </c>
      <c r="D16" s="187" t="s">
        <v>365</v>
      </c>
      <c r="E16" s="190">
        <v>40000</v>
      </c>
      <c r="F16" s="190">
        <v>1858</v>
      </c>
    </row>
    <row r="17" spans="1:6" ht="23.25">
      <c r="A17" s="187">
        <v>13</v>
      </c>
      <c r="B17" s="188">
        <v>18079</v>
      </c>
      <c r="C17" s="189" t="s">
        <v>366</v>
      </c>
      <c r="D17" s="187" t="s">
        <v>367</v>
      </c>
      <c r="E17" s="190">
        <v>15000</v>
      </c>
      <c r="F17" s="190">
        <v>750</v>
      </c>
    </row>
    <row r="18" spans="1:6" ht="23.25">
      <c r="A18" s="187">
        <v>14</v>
      </c>
      <c r="B18" s="188">
        <v>18083</v>
      </c>
      <c r="C18" s="189" t="s">
        <v>368</v>
      </c>
      <c r="D18" s="187" t="s">
        <v>345</v>
      </c>
      <c r="E18" s="190">
        <v>10000</v>
      </c>
      <c r="F18" s="190">
        <v>125</v>
      </c>
    </row>
    <row r="19" spans="1:6" ht="23.25">
      <c r="A19" s="187">
        <v>15</v>
      </c>
      <c r="B19" s="188">
        <v>18219</v>
      </c>
      <c r="C19" s="189" t="s">
        <v>369</v>
      </c>
      <c r="D19" s="187" t="s">
        <v>370</v>
      </c>
      <c r="E19" s="190">
        <v>25000</v>
      </c>
      <c r="F19" s="190">
        <v>313</v>
      </c>
    </row>
    <row r="20" spans="1:6" ht="23.25">
      <c r="A20" s="187">
        <v>16</v>
      </c>
      <c r="B20" s="188">
        <v>18259</v>
      </c>
      <c r="C20" s="189" t="s">
        <v>371</v>
      </c>
      <c r="D20" s="187" t="s">
        <v>359</v>
      </c>
      <c r="E20" s="190">
        <v>7000</v>
      </c>
      <c r="F20" s="190">
        <v>88</v>
      </c>
    </row>
    <row r="21" spans="1:6" ht="23.25">
      <c r="A21" s="187">
        <v>17</v>
      </c>
      <c r="B21" s="188">
        <v>18498</v>
      </c>
      <c r="C21" s="189" t="s">
        <v>372</v>
      </c>
      <c r="D21" s="187" t="s">
        <v>373</v>
      </c>
      <c r="E21" s="190">
        <v>13000</v>
      </c>
      <c r="F21" s="190">
        <v>82</v>
      </c>
    </row>
    <row r="22" spans="1:6" ht="23.25">
      <c r="A22" s="187">
        <v>18</v>
      </c>
      <c r="B22" s="188">
        <v>18499</v>
      </c>
      <c r="C22" s="189" t="s">
        <v>374</v>
      </c>
      <c r="D22" s="187" t="s">
        <v>355</v>
      </c>
      <c r="E22" s="190">
        <v>14000</v>
      </c>
      <c r="F22" s="190">
        <v>175</v>
      </c>
    </row>
    <row r="23" spans="1:6" ht="23.25">
      <c r="A23" s="187">
        <v>19</v>
      </c>
      <c r="B23" s="188">
        <v>237770</v>
      </c>
      <c r="C23" s="189" t="s">
        <v>375</v>
      </c>
      <c r="D23" s="187" t="s">
        <v>376</v>
      </c>
      <c r="E23" s="190">
        <v>25000</v>
      </c>
      <c r="F23" s="190">
        <v>1151</v>
      </c>
    </row>
    <row r="24" spans="1:6" ht="23.25">
      <c r="A24" s="187">
        <v>20</v>
      </c>
      <c r="B24" s="188">
        <v>18820</v>
      </c>
      <c r="C24" s="189" t="s">
        <v>377</v>
      </c>
      <c r="D24" s="187" t="s">
        <v>357</v>
      </c>
      <c r="E24" s="190">
        <v>9000</v>
      </c>
      <c r="F24" s="190">
        <v>113</v>
      </c>
    </row>
    <row r="25" spans="1:6" ht="23.25">
      <c r="A25" s="187">
        <v>21</v>
      </c>
      <c r="B25" s="188">
        <v>18820</v>
      </c>
      <c r="C25" s="189" t="s">
        <v>378</v>
      </c>
      <c r="D25" s="187" t="s">
        <v>379</v>
      </c>
      <c r="E25" s="190">
        <v>26000</v>
      </c>
      <c r="F25" s="190">
        <v>163</v>
      </c>
    </row>
    <row r="26" spans="1:6" ht="23.25">
      <c r="A26" s="187">
        <v>22</v>
      </c>
      <c r="B26" s="188">
        <v>18825</v>
      </c>
      <c r="C26" s="189" t="s">
        <v>380</v>
      </c>
      <c r="D26" s="187" t="s">
        <v>357</v>
      </c>
      <c r="E26" s="190">
        <v>15000</v>
      </c>
      <c r="F26" s="190">
        <v>188</v>
      </c>
    </row>
    <row r="27" spans="1:6" ht="23.25">
      <c r="A27" s="187">
        <v>23</v>
      </c>
      <c r="B27" s="188">
        <v>18910</v>
      </c>
      <c r="C27" s="189" t="s">
        <v>381</v>
      </c>
      <c r="D27" s="187" t="s">
        <v>382</v>
      </c>
      <c r="E27" s="190">
        <v>39000</v>
      </c>
      <c r="F27" s="190">
        <v>1219</v>
      </c>
    </row>
    <row r="28" spans="1:6" ht="23.25">
      <c r="A28" s="187">
        <v>24</v>
      </c>
      <c r="B28" s="188">
        <v>18974</v>
      </c>
      <c r="C28" s="189" t="s">
        <v>383</v>
      </c>
      <c r="D28" s="187" t="s">
        <v>384</v>
      </c>
      <c r="E28" s="190">
        <v>25000</v>
      </c>
      <c r="F28" s="190">
        <v>313</v>
      </c>
    </row>
    <row r="29" spans="1:6" ht="23.25">
      <c r="A29" s="187">
        <v>25</v>
      </c>
      <c r="B29" s="188">
        <v>19192</v>
      </c>
      <c r="C29" s="189" t="s">
        <v>385</v>
      </c>
      <c r="D29" s="187" t="s">
        <v>386</v>
      </c>
      <c r="E29" s="190">
        <v>16000</v>
      </c>
      <c r="F29" s="190">
        <v>200</v>
      </c>
    </row>
    <row r="30" spans="1:6" ht="23.25">
      <c r="A30" s="187">
        <v>26</v>
      </c>
      <c r="B30" s="188">
        <v>19202</v>
      </c>
      <c r="C30" s="189" t="s">
        <v>387</v>
      </c>
      <c r="D30" s="187" t="s">
        <v>388</v>
      </c>
      <c r="E30" s="190">
        <v>26000</v>
      </c>
      <c r="F30" s="190">
        <v>325</v>
      </c>
    </row>
    <row r="31" spans="1:6" ht="23.25">
      <c r="A31" s="187">
        <v>27</v>
      </c>
      <c r="B31" s="191">
        <v>19225</v>
      </c>
      <c r="C31" s="192" t="s">
        <v>389</v>
      </c>
      <c r="D31" s="187" t="s">
        <v>379</v>
      </c>
      <c r="E31" s="190">
        <v>15000</v>
      </c>
      <c r="F31" s="190">
        <v>188</v>
      </c>
    </row>
    <row r="33" spans="1:6" ht="23.25">
      <c r="A33" s="184" t="s">
        <v>336</v>
      </c>
      <c r="B33" s="184" t="s">
        <v>337</v>
      </c>
      <c r="C33" s="185" t="s">
        <v>338</v>
      </c>
      <c r="D33" s="184" t="s">
        <v>339</v>
      </c>
      <c r="E33" s="186" t="s">
        <v>340</v>
      </c>
      <c r="F33" s="186" t="s">
        <v>341</v>
      </c>
    </row>
    <row r="34" spans="1:6" ht="23.25">
      <c r="A34" s="187">
        <v>28</v>
      </c>
      <c r="B34" s="188">
        <v>19283</v>
      </c>
      <c r="C34" s="189" t="s">
        <v>390</v>
      </c>
      <c r="D34" s="187" t="s">
        <v>391</v>
      </c>
      <c r="E34" s="190">
        <v>16600</v>
      </c>
      <c r="F34" s="190">
        <v>208</v>
      </c>
    </row>
    <row r="35" spans="1:6" ht="23.25">
      <c r="A35" s="187">
        <v>29</v>
      </c>
      <c r="B35" s="188">
        <v>19288</v>
      </c>
      <c r="C35" s="189" t="s">
        <v>392</v>
      </c>
      <c r="D35" s="187" t="s">
        <v>393</v>
      </c>
      <c r="E35" s="190">
        <v>9000</v>
      </c>
      <c r="F35" s="190">
        <v>225</v>
      </c>
    </row>
    <row r="36" spans="1:6" ht="23.25">
      <c r="A36" s="187">
        <v>30</v>
      </c>
      <c r="B36" s="188">
        <v>19400</v>
      </c>
      <c r="C36" s="189" t="s">
        <v>394</v>
      </c>
      <c r="D36" s="187" t="s">
        <v>395</v>
      </c>
      <c r="E36" s="190">
        <v>25000</v>
      </c>
      <c r="F36" s="190">
        <v>1250</v>
      </c>
    </row>
    <row r="37" spans="1:6" ht="23.25">
      <c r="A37" s="187">
        <v>31</v>
      </c>
      <c r="B37" s="188">
        <v>19429</v>
      </c>
      <c r="C37" s="189" t="s">
        <v>396</v>
      </c>
      <c r="D37" s="187" t="s">
        <v>397</v>
      </c>
      <c r="E37" s="190">
        <v>30000</v>
      </c>
      <c r="F37" s="190">
        <v>375</v>
      </c>
    </row>
    <row r="38" spans="1:6" ht="23.25">
      <c r="A38" s="187">
        <v>32</v>
      </c>
      <c r="B38" s="188">
        <v>19653</v>
      </c>
      <c r="C38" s="189" t="s">
        <v>398</v>
      </c>
      <c r="D38" s="187" t="s">
        <v>399</v>
      </c>
      <c r="E38" s="190">
        <v>50000</v>
      </c>
      <c r="F38" s="190">
        <v>313</v>
      </c>
    </row>
    <row r="39" spans="1:6" ht="23.25">
      <c r="A39" s="187">
        <v>33</v>
      </c>
      <c r="B39" s="188">
        <v>19659</v>
      </c>
      <c r="C39" s="189" t="s">
        <v>400</v>
      </c>
      <c r="D39" s="187" t="s">
        <v>401</v>
      </c>
      <c r="E39" s="190">
        <v>13000</v>
      </c>
      <c r="F39" s="190">
        <v>82</v>
      </c>
    </row>
    <row r="40" spans="1:6" ht="23.25">
      <c r="A40" s="187">
        <v>34</v>
      </c>
      <c r="B40" s="188">
        <v>19661</v>
      </c>
      <c r="C40" s="189" t="s">
        <v>402</v>
      </c>
      <c r="D40" s="187" t="s">
        <v>391</v>
      </c>
      <c r="E40" s="190">
        <v>16600</v>
      </c>
      <c r="F40" s="190">
        <v>104</v>
      </c>
    </row>
    <row r="41" spans="1:6" ht="23.25">
      <c r="A41" s="187">
        <v>35</v>
      </c>
      <c r="B41" s="188">
        <v>19752</v>
      </c>
      <c r="C41" s="189" t="s">
        <v>403</v>
      </c>
      <c r="D41" s="187" t="s">
        <v>404</v>
      </c>
      <c r="E41" s="190">
        <v>20000</v>
      </c>
      <c r="F41" s="190">
        <v>125</v>
      </c>
    </row>
    <row r="42" spans="1:6" ht="23.25">
      <c r="A42" s="187">
        <v>36</v>
      </c>
      <c r="B42" s="188">
        <v>19787</v>
      </c>
      <c r="C42" s="189" t="s">
        <v>405</v>
      </c>
      <c r="D42" s="187" t="s">
        <v>382</v>
      </c>
      <c r="E42" s="190">
        <v>39000</v>
      </c>
      <c r="F42" s="190">
        <v>488</v>
      </c>
    </row>
    <row r="43" spans="1:6" ht="23.25">
      <c r="A43" s="187">
        <v>37</v>
      </c>
      <c r="B43" s="188">
        <v>19976</v>
      </c>
      <c r="C43" s="189" t="s">
        <v>406</v>
      </c>
      <c r="D43" s="187" t="s">
        <v>386</v>
      </c>
      <c r="E43" s="190">
        <v>40000</v>
      </c>
      <c r="F43" s="190">
        <v>250</v>
      </c>
    </row>
    <row r="44" spans="1:6" ht="23.25">
      <c r="A44" s="187">
        <v>38</v>
      </c>
      <c r="B44" s="188">
        <v>239178</v>
      </c>
      <c r="C44" s="189" t="s">
        <v>407</v>
      </c>
      <c r="D44" s="187" t="s">
        <v>408</v>
      </c>
      <c r="E44" s="190">
        <v>13000</v>
      </c>
      <c r="F44" s="190">
        <v>82</v>
      </c>
    </row>
    <row r="45" spans="1:6" ht="23.25">
      <c r="A45" s="187">
        <v>39</v>
      </c>
      <c r="B45" s="188">
        <v>239179</v>
      </c>
      <c r="C45" s="189" t="s">
        <v>409</v>
      </c>
      <c r="D45" s="187" t="s">
        <v>410</v>
      </c>
      <c r="E45" s="190">
        <v>50000</v>
      </c>
      <c r="F45" s="190">
        <v>625</v>
      </c>
    </row>
    <row r="46" spans="1:6" ht="23.25">
      <c r="A46" s="187">
        <v>40</v>
      </c>
      <c r="B46" s="188">
        <v>239185</v>
      </c>
      <c r="C46" s="189" t="s">
        <v>411</v>
      </c>
      <c r="D46" s="187" t="s">
        <v>412</v>
      </c>
      <c r="E46" s="190">
        <v>16600</v>
      </c>
      <c r="F46" s="190">
        <v>104</v>
      </c>
    </row>
    <row r="47" spans="1:6" ht="23.25">
      <c r="A47" s="187">
        <v>41</v>
      </c>
      <c r="B47" s="188">
        <v>239189</v>
      </c>
      <c r="C47" s="189" t="s">
        <v>413</v>
      </c>
      <c r="D47" s="187" t="s">
        <v>414</v>
      </c>
      <c r="E47" s="190">
        <v>15000</v>
      </c>
      <c r="F47" s="190">
        <v>282</v>
      </c>
    </row>
    <row r="48" spans="1:6" ht="23.25">
      <c r="A48" s="187">
        <v>42</v>
      </c>
      <c r="B48" s="188">
        <v>239206</v>
      </c>
      <c r="C48" s="189" t="s">
        <v>415</v>
      </c>
      <c r="D48" s="187" t="s">
        <v>416</v>
      </c>
      <c r="E48" s="190">
        <v>60000</v>
      </c>
      <c r="F48" s="190">
        <v>375</v>
      </c>
    </row>
    <row r="49" spans="1:6" ht="23.25">
      <c r="A49" s="187">
        <v>43</v>
      </c>
      <c r="B49" s="188">
        <v>239308</v>
      </c>
      <c r="C49" s="189" t="s">
        <v>417</v>
      </c>
      <c r="D49" s="187" t="s">
        <v>418</v>
      </c>
      <c r="E49" s="190">
        <v>20000</v>
      </c>
      <c r="F49" s="190">
        <v>125</v>
      </c>
    </row>
    <row r="50" spans="1:6" ht="23.25">
      <c r="A50" s="187">
        <v>44</v>
      </c>
      <c r="B50" s="188">
        <v>239349</v>
      </c>
      <c r="C50" s="189" t="s">
        <v>419</v>
      </c>
      <c r="D50" s="187" t="s">
        <v>420</v>
      </c>
      <c r="E50" s="190">
        <v>39000</v>
      </c>
      <c r="F50" s="190">
        <v>244</v>
      </c>
    </row>
    <row r="51" spans="1:6" ht="24" thickBot="1">
      <c r="A51" s="265" t="s">
        <v>22</v>
      </c>
      <c r="B51" s="266"/>
      <c r="C51" s="266"/>
      <c r="D51" s="267"/>
      <c r="E51" s="194">
        <f>SUM(E5:E50)</f>
        <v>1227100</v>
      </c>
      <c r="F51" s="194">
        <f>SUM(F5:F50)</f>
        <v>21061</v>
      </c>
    </row>
    <row r="52" spans="1:6" ht="24" thickTop="1">
      <c r="A52" s="195"/>
      <c r="B52" s="195"/>
      <c r="C52" s="195"/>
      <c r="D52" s="195"/>
      <c r="E52" s="195"/>
      <c r="F52" s="195"/>
    </row>
    <row r="53" spans="1:6" ht="23.25">
      <c r="A53" s="195"/>
      <c r="B53" s="195"/>
      <c r="C53" s="195"/>
      <c r="D53" s="195"/>
      <c r="E53" s="195"/>
      <c r="F53" s="195"/>
    </row>
    <row r="54" spans="1:6" ht="23.25">
      <c r="A54" s="195"/>
      <c r="B54" s="195"/>
      <c r="C54" s="195"/>
      <c r="D54" s="195"/>
      <c r="E54" s="195"/>
      <c r="F54" s="195"/>
    </row>
    <row r="55" spans="1:6" ht="23.25">
      <c r="A55" s="264" t="s">
        <v>421</v>
      </c>
      <c r="B55" s="264"/>
      <c r="C55" s="264"/>
      <c r="D55" s="264"/>
      <c r="E55" s="264"/>
      <c r="F55" s="264"/>
    </row>
    <row r="56" spans="1:6" ht="23.25">
      <c r="A56" s="264" t="s">
        <v>422</v>
      </c>
      <c r="B56" s="264"/>
      <c r="C56" s="264"/>
      <c r="D56" s="264"/>
      <c r="E56" s="264"/>
      <c r="F56" s="264"/>
    </row>
    <row r="57" spans="1:6" ht="23.25">
      <c r="A57" s="264" t="s">
        <v>423</v>
      </c>
      <c r="B57" s="264"/>
      <c r="C57" s="264"/>
      <c r="D57" s="264"/>
      <c r="E57" s="264"/>
      <c r="F57" s="264"/>
    </row>
    <row r="58" spans="1:6" ht="23.25">
      <c r="A58" s="195"/>
      <c r="B58" s="195"/>
      <c r="C58" s="195"/>
      <c r="D58" s="195"/>
      <c r="E58" s="195"/>
      <c r="F58" s="195"/>
    </row>
    <row r="59" spans="1:6" ht="23.25">
      <c r="A59" s="195"/>
      <c r="B59" s="195"/>
      <c r="C59" s="195"/>
      <c r="D59" s="195"/>
      <c r="E59" s="195"/>
      <c r="F59" s="195"/>
    </row>
    <row r="60" spans="1:6" ht="23.25">
      <c r="A60" s="195"/>
      <c r="B60" s="195"/>
      <c r="C60" s="195"/>
      <c r="D60" s="195"/>
      <c r="E60" s="195"/>
      <c r="F60" s="195"/>
    </row>
    <row r="61" spans="1:6" ht="23.25">
      <c r="A61" s="195"/>
      <c r="B61" s="195"/>
      <c r="C61" s="195"/>
      <c r="D61" s="195"/>
      <c r="E61" s="195"/>
      <c r="F61" s="195"/>
    </row>
    <row r="62" spans="1:6" ht="23.25">
      <c r="A62" s="195"/>
      <c r="B62" s="195"/>
      <c r="C62" s="195"/>
      <c r="D62" s="195"/>
      <c r="E62" s="195"/>
      <c r="F62" s="195"/>
    </row>
  </sheetData>
  <sheetProtection/>
  <mergeCells count="7">
    <mergeCell ref="A1:F1"/>
    <mergeCell ref="A2:F2"/>
    <mergeCell ref="A56:F56"/>
    <mergeCell ref="A57:F57"/>
    <mergeCell ref="A51:D51"/>
    <mergeCell ref="A55:F55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22">
      <selection activeCell="C27" sqref="C27"/>
    </sheetView>
  </sheetViews>
  <sheetFormatPr defaultColWidth="9.140625" defaultRowHeight="12.75"/>
  <cols>
    <col min="1" max="1" width="12.28125" style="220" customWidth="1"/>
    <col min="2" max="2" width="33.8515625" style="220" customWidth="1"/>
    <col min="3" max="3" width="38.421875" style="221" customWidth="1"/>
    <col min="4" max="16384" width="9.140625" style="183" customWidth="1"/>
  </cols>
  <sheetData>
    <row r="1" spans="1:5" ht="23.25">
      <c r="A1" s="263" t="s">
        <v>522</v>
      </c>
      <c r="B1" s="263"/>
      <c r="C1" s="263"/>
      <c r="D1" s="72"/>
      <c r="E1" s="72"/>
    </row>
    <row r="2" spans="1:5" ht="23.25">
      <c r="A2" s="263" t="s">
        <v>495</v>
      </c>
      <c r="B2" s="263"/>
      <c r="C2" s="263"/>
      <c r="D2" s="72"/>
      <c r="E2" s="72"/>
    </row>
    <row r="3" spans="1:3" ht="23.25">
      <c r="A3" s="263" t="s">
        <v>499</v>
      </c>
      <c r="B3" s="263"/>
      <c r="C3" s="263"/>
    </row>
    <row r="4" spans="1:3" ht="23.25">
      <c r="A4" s="184" t="s">
        <v>336</v>
      </c>
      <c r="B4" s="184" t="s">
        <v>337</v>
      </c>
      <c r="C4" s="186" t="s">
        <v>340</v>
      </c>
    </row>
    <row r="5" spans="1:3" ht="23.25">
      <c r="A5" s="192">
        <v>1</v>
      </c>
      <c r="B5" s="191">
        <v>235849</v>
      </c>
      <c r="C5" s="214">
        <v>103.54</v>
      </c>
    </row>
    <row r="6" spans="1:3" ht="23.25">
      <c r="A6" s="192">
        <v>2</v>
      </c>
      <c r="B6" s="191">
        <v>236021</v>
      </c>
      <c r="C6" s="214">
        <v>136.72</v>
      </c>
    </row>
    <row r="7" spans="1:3" ht="23.25">
      <c r="A7" s="192">
        <v>3</v>
      </c>
      <c r="B7" s="191">
        <v>236213</v>
      </c>
      <c r="C7" s="214">
        <v>211.02</v>
      </c>
    </row>
    <row r="8" spans="1:3" ht="23.25">
      <c r="A8" s="192">
        <v>4</v>
      </c>
      <c r="B8" s="191">
        <v>236394</v>
      </c>
      <c r="C8" s="214">
        <v>57.48</v>
      </c>
    </row>
    <row r="9" spans="1:3" ht="23.25">
      <c r="A9" s="192">
        <v>5</v>
      </c>
      <c r="B9" s="191">
        <v>236583</v>
      </c>
      <c r="C9" s="214">
        <v>146.63</v>
      </c>
    </row>
    <row r="10" spans="1:3" ht="23.25">
      <c r="A10" s="192">
        <v>6</v>
      </c>
      <c r="B10" s="191">
        <v>236759</v>
      </c>
      <c r="C10" s="214">
        <v>119.2</v>
      </c>
    </row>
    <row r="11" spans="1:3" ht="23.25">
      <c r="A11" s="192">
        <v>7</v>
      </c>
      <c r="B11" s="191">
        <v>236948</v>
      </c>
      <c r="C11" s="214">
        <v>287.6</v>
      </c>
    </row>
    <row r="12" spans="1:3" ht="23.25">
      <c r="A12" s="192">
        <v>8</v>
      </c>
      <c r="B12" s="191">
        <v>237130</v>
      </c>
      <c r="C12" s="214">
        <v>403.22</v>
      </c>
    </row>
    <row r="13" spans="1:3" ht="23.25">
      <c r="A13" s="192">
        <v>9</v>
      </c>
      <c r="B13" s="191">
        <v>237312</v>
      </c>
      <c r="C13" s="215">
        <v>234.17</v>
      </c>
    </row>
    <row r="14" spans="1:3" ht="23.25">
      <c r="A14" s="192">
        <v>10</v>
      </c>
      <c r="B14" s="191">
        <v>18348</v>
      </c>
      <c r="C14" s="215">
        <v>254.88</v>
      </c>
    </row>
    <row r="15" spans="1:3" ht="23.25">
      <c r="A15" s="192">
        <v>11</v>
      </c>
      <c r="B15" s="191">
        <v>237676</v>
      </c>
      <c r="C15" s="215">
        <v>346.72</v>
      </c>
    </row>
    <row r="16" spans="1:3" ht="23.25">
      <c r="A16" s="192">
        <v>12</v>
      </c>
      <c r="B16" s="191">
        <v>237857</v>
      </c>
      <c r="C16" s="215">
        <v>339.62</v>
      </c>
    </row>
    <row r="17" spans="1:3" ht="23.25">
      <c r="A17" s="192">
        <v>13</v>
      </c>
      <c r="B17" s="191">
        <v>238039</v>
      </c>
      <c r="C17" s="215">
        <v>342.47</v>
      </c>
    </row>
    <row r="18" spans="1:3" ht="23.25">
      <c r="A18" s="192">
        <v>14</v>
      </c>
      <c r="B18" s="191">
        <v>238222</v>
      </c>
      <c r="C18" s="215">
        <v>358.51</v>
      </c>
    </row>
    <row r="19" spans="1:3" ht="23.25">
      <c r="A19" s="192">
        <v>15</v>
      </c>
      <c r="B19" s="191">
        <v>238404</v>
      </c>
      <c r="C19" s="215">
        <v>183.56</v>
      </c>
    </row>
    <row r="20" spans="1:3" ht="23.25">
      <c r="A20" s="192">
        <v>16</v>
      </c>
      <c r="B20" s="191">
        <v>238586</v>
      </c>
      <c r="C20" s="215">
        <v>249.47</v>
      </c>
    </row>
    <row r="21" spans="1:3" ht="23.25">
      <c r="A21" s="192">
        <v>17</v>
      </c>
      <c r="B21" s="191">
        <v>238775</v>
      </c>
      <c r="C21" s="215">
        <v>221.32</v>
      </c>
    </row>
    <row r="22" spans="1:3" ht="23.25">
      <c r="A22" s="192">
        <v>18</v>
      </c>
      <c r="B22" s="191">
        <v>238949</v>
      </c>
      <c r="C22" s="215">
        <v>207.96</v>
      </c>
    </row>
    <row r="23" spans="1:3" ht="23.25">
      <c r="A23" s="192">
        <v>19</v>
      </c>
      <c r="B23" s="191">
        <v>239138</v>
      </c>
      <c r="C23" s="215">
        <v>487.4</v>
      </c>
    </row>
    <row r="24" spans="1:3" ht="23.25">
      <c r="A24" s="192">
        <v>20</v>
      </c>
      <c r="B24" s="191">
        <v>239320</v>
      </c>
      <c r="C24" s="215">
        <v>323.86</v>
      </c>
    </row>
    <row r="25" spans="1:3" ht="23.25">
      <c r="A25" s="192">
        <v>21</v>
      </c>
      <c r="B25" s="191">
        <v>239507</v>
      </c>
      <c r="C25" s="215">
        <v>369.85</v>
      </c>
    </row>
    <row r="26" spans="1:3" ht="23.25">
      <c r="A26" s="192">
        <v>22</v>
      </c>
      <c r="B26" s="191">
        <v>239691</v>
      </c>
      <c r="C26" s="215">
        <v>451.52</v>
      </c>
    </row>
    <row r="27" spans="1:3" ht="24" thickBot="1">
      <c r="A27" s="265" t="s">
        <v>22</v>
      </c>
      <c r="B27" s="267"/>
      <c r="C27" s="216">
        <f>SUM(C5:C26)</f>
        <v>5836.719999999999</v>
      </c>
    </row>
    <row r="28" spans="1:3" ht="24" thickTop="1">
      <c r="A28" s="207"/>
      <c r="B28" s="207"/>
      <c r="C28" s="217"/>
    </row>
    <row r="29" spans="1:3" ht="23.25">
      <c r="A29" s="270" t="s">
        <v>532</v>
      </c>
      <c r="B29" s="270"/>
      <c r="C29" s="270"/>
    </row>
    <row r="30" spans="1:3" ht="23.25">
      <c r="A30" s="269" t="s">
        <v>531</v>
      </c>
      <c r="B30" s="269"/>
      <c r="C30" s="269"/>
    </row>
    <row r="31" spans="1:3" ht="23.25">
      <c r="A31" s="264" t="s">
        <v>530</v>
      </c>
      <c r="B31" s="264"/>
      <c r="C31" s="264"/>
    </row>
    <row r="32" spans="1:3" ht="23.25">
      <c r="A32" s="218"/>
      <c r="B32" s="218"/>
      <c r="C32" s="219"/>
    </row>
    <row r="33" spans="1:3" ht="23.25">
      <c r="A33" s="183"/>
      <c r="B33" s="183"/>
      <c r="C33" s="183"/>
    </row>
    <row r="34" spans="1:3" ht="23.25">
      <c r="A34" s="183"/>
      <c r="B34" s="183"/>
      <c r="C34" s="183"/>
    </row>
    <row r="35" spans="1:3" ht="23.25">
      <c r="A35" s="183"/>
      <c r="B35" s="183"/>
      <c r="C35" s="183"/>
    </row>
  </sheetData>
  <sheetProtection/>
  <mergeCells count="7">
    <mergeCell ref="A30:C30"/>
    <mergeCell ref="A31:C31"/>
    <mergeCell ref="A3:C3"/>
    <mergeCell ref="A27:B27"/>
    <mergeCell ref="A1:C1"/>
    <mergeCell ref="A2:C2"/>
    <mergeCell ref="A29:C29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8"/>
  <sheetViews>
    <sheetView view="pageBreakPreview" zoomScaleSheetLayoutView="100" zoomScalePageLayoutView="0" workbookViewId="0" topLeftCell="A61">
      <selection activeCell="E96" sqref="E96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6" t="s">
        <v>37</v>
      </c>
      <c r="B1" s="26"/>
      <c r="C1" s="279" t="s">
        <v>91</v>
      </c>
      <c r="D1" s="279"/>
      <c r="E1" s="279"/>
    </row>
    <row r="2" spans="1:5" ht="19.5" customHeight="1">
      <c r="A2" s="271" t="s">
        <v>23</v>
      </c>
      <c r="B2" s="271"/>
      <c r="C2" s="271"/>
      <c r="D2" s="271"/>
      <c r="E2" s="271"/>
    </row>
    <row r="3" spans="1:5" ht="19.5" customHeight="1">
      <c r="A3" s="271" t="s">
        <v>500</v>
      </c>
      <c r="B3" s="271"/>
      <c r="C3" s="271"/>
      <c r="D3" s="271"/>
      <c r="E3" s="271"/>
    </row>
    <row r="4" spans="1:5" ht="19.5" customHeight="1">
      <c r="A4" s="280" t="s">
        <v>24</v>
      </c>
      <c r="B4" s="281"/>
      <c r="C4" s="275" t="s">
        <v>27</v>
      </c>
      <c r="D4" s="10"/>
      <c r="E4" s="28" t="s">
        <v>30</v>
      </c>
    </row>
    <row r="5" spans="1:5" ht="19.5" customHeight="1">
      <c r="A5" s="29" t="s">
        <v>25</v>
      </c>
      <c r="B5" s="30" t="s">
        <v>26</v>
      </c>
      <c r="C5" s="276"/>
      <c r="D5" s="12" t="s">
        <v>28</v>
      </c>
      <c r="E5" s="29" t="s">
        <v>26</v>
      </c>
    </row>
    <row r="6" spans="1:5" ht="19.5" customHeight="1">
      <c r="A6" s="31" t="s">
        <v>31</v>
      </c>
      <c r="B6" s="32" t="s">
        <v>31</v>
      </c>
      <c r="C6" s="277"/>
      <c r="D6" s="12" t="s">
        <v>29</v>
      </c>
      <c r="E6" s="31" t="s">
        <v>31</v>
      </c>
    </row>
    <row r="7" spans="1:5" ht="19.5" customHeight="1">
      <c r="A7" s="33"/>
      <c r="B7" s="33">
        <v>25165827.62</v>
      </c>
      <c r="C7" s="34" t="s">
        <v>32</v>
      </c>
      <c r="D7" s="12"/>
      <c r="E7" s="13">
        <v>34068742.01</v>
      </c>
    </row>
    <row r="8" spans="1:5" ht="19.5" customHeight="1">
      <c r="A8" s="13"/>
      <c r="B8" s="35"/>
      <c r="C8" s="34" t="s">
        <v>62</v>
      </c>
      <c r="D8" s="12"/>
      <c r="E8" s="13"/>
    </row>
    <row r="9" spans="1:5" ht="19.5" customHeight="1">
      <c r="A9" s="36">
        <v>185700</v>
      </c>
      <c r="B9" s="36">
        <v>263816.46</v>
      </c>
      <c r="C9" s="6" t="s">
        <v>43</v>
      </c>
      <c r="D9" s="12" t="s">
        <v>273</v>
      </c>
      <c r="E9" s="13">
        <v>1937.52</v>
      </c>
    </row>
    <row r="10" spans="1:5" ht="19.5" customHeight="1">
      <c r="A10" s="36">
        <v>116700</v>
      </c>
      <c r="B10" s="36">
        <v>97583</v>
      </c>
      <c r="C10" s="6" t="s">
        <v>46</v>
      </c>
      <c r="D10" s="12" t="s">
        <v>274</v>
      </c>
      <c r="E10" s="13">
        <v>11184</v>
      </c>
    </row>
    <row r="11" spans="1:5" ht="19.5" customHeight="1">
      <c r="A11" s="36">
        <v>162000</v>
      </c>
      <c r="B11" s="36">
        <v>261627.5</v>
      </c>
      <c r="C11" s="6" t="s">
        <v>48</v>
      </c>
      <c r="D11" s="12" t="s">
        <v>282</v>
      </c>
      <c r="E11" s="37">
        <v>7921.51</v>
      </c>
    </row>
    <row r="12" spans="1:5" ht="19.5" customHeight="1">
      <c r="A12" s="36">
        <v>132300</v>
      </c>
      <c r="B12" s="36">
        <v>67886</v>
      </c>
      <c r="C12" s="6" t="s">
        <v>50</v>
      </c>
      <c r="D12" s="12" t="s">
        <v>283</v>
      </c>
      <c r="E12" s="37">
        <v>22000</v>
      </c>
    </row>
    <row r="13" spans="1:5" ht="19.5" customHeight="1">
      <c r="A13" s="36">
        <v>1200</v>
      </c>
      <c r="B13" s="36">
        <v>0</v>
      </c>
      <c r="C13" s="6" t="s">
        <v>92</v>
      </c>
      <c r="D13" s="12" t="s">
        <v>284</v>
      </c>
      <c r="E13" s="37">
        <v>0</v>
      </c>
    </row>
    <row r="14" spans="1:5" ht="19.5" customHeight="1">
      <c r="A14" s="36">
        <v>10642000</v>
      </c>
      <c r="B14" s="36">
        <v>14401964.94</v>
      </c>
      <c r="C14" s="6" t="s">
        <v>52</v>
      </c>
      <c r="D14" s="12" t="s">
        <v>285</v>
      </c>
      <c r="E14" s="37">
        <v>1172452.08</v>
      </c>
    </row>
    <row r="15" spans="1:5" ht="19.5" customHeight="1">
      <c r="A15" s="144">
        <v>7720800</v>
      </c>
      <c r="B15" s="108">
        <v>7573612</v>
      </c>
      <c r="C15" s="6" t="s">
        <v>281</v>
      </c>
      <c r="D15" s="12" t="s">
        <v>286</v>
      </c>
      <c r="E15" s="37">
        <v>0</v>
      </c>
    </row>
    <row r="16" spans="1:5" ht="19.5" customHeight="1">
      <c r="A16" s="86">
        <f>SUM(A9:A15)</f>
        <v>18960700</v>
      </c>
      <c r="B16" s="86">
        <f>SUM(B9:B15)</f>
        <v>22666489.9</v>
      </c>
      <c r="C16" s="83" t="s">
        <v>22</v>
      </c>
      <c r="D16" s="87"/>
      <c r="E16" s="88">
        <f>SUM(E9:E15)</f>
        <v>1215495.11</v>
      </c>
    </row>
    <row r="17" spans="1:5" ht="19.5" customHeight="1">
      <c r="A17" s="89"/>
      <c r="B17" s="36">
        <v>3958650</v>
      </c>
      <c r="C17" s="6" t="s">
        <v>39</v>
      </c>
      <c r="D17" s="12" t="s">
        <v>245</v>
      </c>
      <c r="E17" s="13">
        <v>610900</v>
      </c>
    </row>
    <row r="18" spans="1:5" ht="19.5" customHeight="1">
      <c r="A18" s="89"/>
      <c r="B18" s="36">
        <v>806040</v>
      </c>
      <c r="C18" s="6" t="s">
        <v>287</v>
      </c>
      <c r="D18" s="12" t="s">
        <v>244</v>
      </c>
      <c r="E18" s="13">
        <v>30000</v>
      </c>
    </row>
    <row r="19" spans="1:5" ht="19.5" customHeight="1">
      <c r="A19" s="13"/>
      <c r="B19" s="36">
        <v>192990</v>
      </c>
      <c r="C19" s="6" t="s">
        <v>11</v>
      </c>
      <c r="D19" s="12" t="s">
        <v>250</v>
      </c>
      <c r="E19" s="13">
        <v>0</v>
      </c>
    </row>
    <row r="20" spans="1:5" ht="19.5" customHeight="1">
      <c r="A20" s="13"/>
      <c r="B20" s="36">
        <v>231116.9</v>
      </c>
      <c r="C20" s="6" t="s">
        <v>140</v>
      </c>
      <c r="D20" s="12"/>
      <c r="E20" s="13">
        <v>24000</v>
      </c>
    </row>
    <row r="21" spans="1:5" ht="19.5" customHeight="1">
      <c r="A21" s="13"/>
      <c r="B21" s="36">
        <v>1117427.38</v>
      </c>
      <c r="C21" s="6" t="s">
        <v>302</v>
      </c>
      <c r="D21" s="12" t="s">
        <v>252</v>
      </c>
      <c r="E21" s="13">
        <v>84559.17</v>
      </c>
    </row>
    <row r="22" spans="1:5" ht="19.5" customHeight="1">
      <c r="A22" s="13"/>
      <c r="B22" s="36">
        <v>6637200</v>
      </c>
      <c r="C22" s="9" t="s">
        <v>240</v>
      </c>
      <c r="D22" s="12" t="s">
        <v>247</v>
      </c>
      <c r="E22" s="13">
        <v>0</v>
      </c>
    </row>
    <row r="23" spans="1:5" ht="19.5" customHeight="1">
      <c r="A23" s="13"/>
      <c r="B23" s="36">
        <v>1092000</v>
      </c>
      <c r="C23" s="9" t="s">
        <v>289</v>
      </c>
      <c r="D23" s="12" t="s">
        <v>247</v>
      </c>
      <c r="E23" s="13">
        <v>0</v>
      </c>
    </row>
    <row r="24" spans="1:5" ht="19.5" customHeight="1">
      <c r="A24" s="13"/>
      <c r="B24" s="36"/>
      <c r="C24" s="11" t="s">
        <v>288</v>
      </c>
      <c r="D24" s="12"/>
      <c r="E24" s="13"/>
    </row>
    <row r="25" spans="1:5" ht="19.5" customHeight="1">
      <c r="A25" s="13"/>
      <c r="B25" s="36">
        <v>196740</v>
      </c>
      <c r="C25" s="11" t="s">
        <v>249</v>
      </c>
      <c r="D25" s="12" t="s">
        <v>247</v>
      </c>
      <c r="E25" s="13">
        <v>18720</v>
      </c>
    </row>
    <row r="26" spans="1:5" ht="19.5" customHeight="1">
      <c r="A26" s="13"/>
      <c r="B26" s="36">
        <v>4434.52</v>
      </c>
      <c r="C26" s="11" t="s">
        <v>86</v>
      </c>
      <c r="D26" s="12" t="s">
        <v>244</v>
      </c>
      <c r="E26" s="13">
        <v>0</v>
      </c>
    </row>
    <row r="27" spans="1:5" ht="19.5" customHeight="1">
      <c r="A27" s="13"/>
      <c r="B27" s="36">
        <v>1359540</v>
      </c>
      <c r="C27" s="11" t="s">
        <v>239</v>
      </c>
      <c r="D27" s="12" t="s">
        <v>246</v>
      </c>
      <c r="E27" s="13">
        <v>18000</v>
      </c>
    </row>
    <row r="28" spans="1:5" ht="19.5" customHeight="1">
      <c r="A28" s="13"/>
      <c r="B28" s="36">
        <v>233.64</v>
      </c>
      <c r="C28" s="11" t="s">
        <v>325</v>
      </c>
      <c r="D28" s="12"/>
      <c r="E28" s="13">
        <v>0</v>
      </c>
    </row>
    <row r="29" spans="1:5" ht="19.5" customHeight="1">
      <c r="A29" s="13"/>
      <c r="B29" s="36">
        <v>25000</v>
      </c>
      <c r="C29" s="11" t="s">
        <v>329</v>
      </c>
      <c r="D29" s="12" t="s">
        <v>247</v>
      </c>
      <c r="E29" s="13">
        <v>0</v>
      </c>
    </row>
    <row r="30" spans="1:5" ht="19.5" customHeight="1">
      <c r="A30" s="13"/>
      <c r="B30" s="36"/>
      <c r="C30" s="11" t="s">
        <v>328</v>
      </c>
      <c r="D30" s="12"/>
      <c r="E30" s="13"/>
    </row>
    <row r="31" spans="1:5" ht="19.5" customHeight="1">
      <c r="A31" s="13"/>
      <c r="B31" s="36">
        <v>35000</v>
      </c>
      <c r="C31" s="11" t="s">
        <v>326</v>
      </c>
      <c r="D31" s="12" t="s">
        <v>247</v>
      </c>
      <c r="E31" s="13">
        <v>0</v>
      </c>
    </row>
    <row r="32" spans="1:5" ht="19.5" customHeight="1">
      <c r="A32" s="13"/>
      <c r="B32" s="36">
        <v>124000</v>
      </c>
      <c r="C32" s="11" t="s">
        <v>501</v>
      </c>
      <c r="D32" s="12" t="s">
        <v>247</v>
      </c>
      <c r="E32" s="13">
        <v>124000</v>
      </c>
    </row>
    <row r="33" spans="1:5" ht="19.5" customHeight="1">
      <c r="A33" s="13"/>
      <c r="B33" s="36"/>
      <c r="C33" s="11" t="s">
        <v>502</v>
      </c>
      <c r="D33" s="12"/>
      <c r="E33" s="13">
        <v>0</v>
      </c>
    </row>
    <row r="34" spans="1:5" ht="19.5" customHeight="1">
      <c r="A34" s="40"/>
      <c r="B34" s="38">
        <f>SUM(B17:B33)</f>
        <v>15780372.440000001</v>
      </c>
      <c r="C34" s="6"/>
      <c r="D34" s="12"/>
      <c r="E34" s="39">
        <f>SUM(E17:E33)</f>
        <v>910179.17</v>
      </c>
    </row>
    <row r="35" spans="1:5" ht="19.5" customHeight="1">
      <c r="A35" s="13"/>
      <c r="B35" s="38">
        <f>SUM(B34,B16)</f>
        <v>38446862.34</v>
      </c>
      <c r="C35" s="8" t="s">
        <v>33</v>
      </c>
      <c r="D35" s="12"/>
      <c r="E35" s="39">
        <f>SUM(E34,E16)</f>
        <v>2125674.2800000003</v>
      </c>
    </row>
    <row r="36" spans="1:5" ht="19.5" customHeight="1">
      <c r="A36" s="25"/>
      <c r="B36" s="41"/>
      <c r="C36" s="42"/>
      <c r="D36" s="14"/>
      <c r="E36" s="25"/>
    </row>
    <row r="37" spans="1:5" ht="19.5" customHeight="1">
      <c r="A37" s="25"/>
      <c r="B37" s="41"/>
      <c r="C37" s="42"/>
      <c r="D37" s="14"/>
      <c r="E37" s="25"/>
    </row>
    <row r="38" spans="1:5" ht="19.5" customHeight="1">
      <c r="A38" s="25"/>
      <c r="B38" s="41"/>
      <c r="C38" s="42"/>
      <c r="D38" s="14"/>
      <c r="E38" s="25"/>
    </row>
    <row r="39" spans="1:5" ht="19.5" customHeight="1">
      <c r="A39" s="25"/>
      <c r="B39" s="41"/>
      <c r="C39" s="42"/>
      <c r="D39" s="14"/>
      <c r="E39" s="25"/>
    </row>
    <row r="40" spans="1:5" ht="19.5" customHeight="1">
      <c r="A40" s="25"/>
      <c r="B40" s="41"/>
      <c r="C40" s="42"/>
      <c r="D40" s="14"/>
      <c r="E40" s="25"/>
    </row>
    <row r="41" spans="1:5" ht="19.5" customHeight="1">
      <c r="A41" s="25"/>
      <c r="B41" s="41"/>
      <c r="C41" s="42"/>
      <c r="D41" s="14"/>
      <c r="E41" s="25"/>
    </row>
    <row r="42" spans="1:5" ht="18" customHeight="1">
      <c r="A42" s="25"/>
      <c r="B42" s="41"/>
      <c r="C42" s="42" t="s">
        <v>38</v>
      </c>
      <c r="D42" s="14"/>
      <c r="E42" s="25"/>
    </row>
    <row r="43" spans="1:5" ht="18" customHeight="1">
      <c r="A43" s="43"/>
      <c r="B43" s="44"/>
      <c r="C43" s="45" t="s">
        <v>36</v>
      </c>
      <c r="D43" s="10"/>
      <c r="E43" s="33"/>
    </row>
    <row r="44" spans="1:5" ht="18" customHeight="1">
      <c r="A44" s="13">
        <v>722290</v>
      </c>
      <c r="B44" s="46">
        <v>560340</v>
      </c>
      <c r="C44" s="6" t="s">
        <v>34</v>
      </c>
      <c r="D44" s="12" t="s">
        <v>163</v>
      </c>
      <c r="E44" s="46">
        <v>40936</v>
      </c>
    </row>
    <row r="45" spans="1:5" ht="18" customHeight="1">
      <c r="A45" s="13">
        <v>4038300</v>
      </c>
      <c r="B45" s="46">
        <v>3201964</v>
      </c>
      <c r="C45" s="6" t="s">
        <v>0</v>
      </c>
      <c r="D45" s="12" t="s">
        <v>168</v>
      </c>
      <c r="E45" s="46">
        <v>294830</v>
      </c>
    </row>
    <row r="46" spans="1:5" ht="18" customHeight="1">
      <c r="A46" s="37">
        <v>152000</v>
      </c>
      <c r="B46" s="46">
        <v>124310</v>
      </c>
      <c r="C46" s="6" t="s">
        <v>290</v>
      </c>
      <c r="D46" s="12" t="s">
        <v>176</v>
      </c>
      <c r="E46" s="46">
        <v>11410</v>
      </c>
    </row>
    <row r="47" spans="1:5" ht="18" customHeight="1">
      <c r="A47" s="93">
        <v>1196000</v>
      </c>
      <c r="B47" s="46">
        <v>968268</v>
      </c>
      <c r="C47" s="6" t="s">
        <v>291</v>
      </c>
      <c r="D47" s="12" t="s">
        <v>179</v>
      </c>
      <c r="E47" s="46">
        <v>96450</v>
      </c>
    </row>
    <row r="48" spans="1:5" ht="18" customHeight="1">
      <c r="A48" s="13">
        <v>3855000</v>
      </c>
      <c r="B48" s="46">
        <v>2363820.25</v>
      </c>
      <c r="C48" s="6" t="s">
        <v>7</v>
      </c>
      <c r="D48" s="12" t="s">
        <v>182</v>
      </c>
      <c r="E48" s="46">
        <v>266314</v>
      </c>
    </row>
    <row r="49" spans="1:5" ht="18" customHeight="1">
      <c r="A49" s="13">
        <v>2633290</v>
      </c>
      <c r="B49" s="46">
        <v>1650625.9</v>
      </c>
      <c r="C49" s="6" t="s">
        <v>8</v>
      </c>
      <c r="D49" s="12" t="s">
        <v>188</v>
      </c>
      <c r="E49" s="46">
        <v>80660.07</v>
      </c>
    </row>
    <row r="50" spans="1:5" ht="18" customHeight="1">
      <c r="A50" s="13">
        <v>2028620</v>
      </c>
      <c r="B50" s="46">
        <v>1405681.24</v>
      </c>
      <c r="C50" s="6" t="s">
        <v>9</v>
      </c>
      <c r="D50" s="12" t="s">
        <v>193</v>
      </c>
      <c r="E50" s="46">
        <v>257633.33</v>
      </c>
    </row>
    <row r="51" spans="1:5" ht="18" customHeight="1">
      <c r="A51" s="13">
        <v>352000</v>
      </c>
      <c r="B51" s="46">
        <v>266563.46</v>
      </c>
      <c r="C51" s="6" t="s">
        <v>10</v>
      </c>
      <c r="D51" s="12" t="s">
        <v>203</v>
      </c>
      <c r="E51" s="46">
        <v>49686.18</v>
      </c>
    </row>
    <row r="52" spans="1:5" ht="18" customHeight="1">
      <c r="A52" s="13">
        <v>1520800</v>
      </c>
      <c r="B52" s="46">
        <v>1510600</v>
      </c>
      <c r="C52" s="6" t="s">
        <v>35</v>
      </c>
      <c r="D52" s="12" t="s">
        <v>209</v>
      </c>
      <c r="E52" s="46">
        <v>0</v>
      </c>
    </row>
    <row r="53" spans="1:5" ht="18" customHeight="1">
      <c r="A53" s="13">
        <v>511400</v>
      </c>
      <c r="B53" s="46">
        <v>342543</v>
      </c>
      <c r="C53" s="6" t="s">
        <v>59</v>
      </c>
      <c r="D53" s="12" t="s">
        <v>211</v>
      </c>
      <c r="E53" s="46">
        <v>209693</v>
      </c>
    </row>
    <row r="54" spans="1:5" ht="18" customHeight="1">
      <c r="A54" s="13">
        <v>1931000</v>
      </c>
      <c r="B54" s="46">
        <v>1380400</v>
      </c>
      <c r="C54" s="6" t="s">
        <v>60</v>
      </c>
      <c r="D54" s="12" t="s">
        <v>214</v>
      </c>
      <c r="E54" s="46">
        <v>700400</v>
      </c>
    </row>
    <row r="55" spans="1:5" ht="18" customHeight="1">
      <c r="A55" s="13">
        <v>20000</v>
      </c>
      <c r="B55" s="46">
        <v>0</v>
      </c>
      <c r="C55" s="6" t="s">
        <v>298</v>
      </c>
      <c r="D55" s="12" t="s">
        <v>215</v>
      </c>
      <c r="E55" s="46">
        <v>0</v>
      </c>
    </row>
    <row r="56" spans="1:5" ht="18" customHeight="1">
      <c r="A56" s="39">
        <f>SUM(A44:A55)</f>
        <v>18960700</v>
      </c>
      <c r="B56" s="47">
        <f>SUM(B44:B55)</f>
        <v>13775115.850000001</v>
      </c>
      <c r="C56" s="6"/>
      <c r="D56" s="12"/>
      <c r="E56" s="39">
        <f>SUM(E44:E55)</f>
        <v>2008012.58</v>
      </c>
    </row>
    <row r="57" spans="1:5" ht="18" customHeight="1">
      <c r="A57" s="13"/>
      <c r="B57" s="46">
        <v>5971400</v>
      </c>
      <c r="C57" s="9" t="s">
        <v>240</v>
      </c>
      <c r="D57" s="12" t="s">
        <v>247</v>
      </c>
      <c r="E57" s="46">
        <v>533000</v>
      </c>
    </row>
    <row r="58" spans="1:5" ht="18" customHeight="1">
      <c r="A58" s="13"/>
      <c r="B58" s="46">
        <v>990500</v>
      </c>
      <c r="C58" s="9" t="s">
        <v>289</v>
      </c>
      <c r="D58" s="12" t="s">
        <v>247</v>
      </c>
      <c r="E58" s="46">
        <v>88500</v>
      </c>
    </row>
    <row r="59" spans="1:5" ht="18" customHeight="1">
      <c r="A59" s="13"/>
      <c r="B59" s="46"/>
      <c r="C59" s="11" t="s">
        <v>288</v>
      </c>
      <c r="D59" s="12"/>
      <c r="E59" s="46"/>
    </row>
    <row r="60" spans="1:5" ht="18" customHeight="1">
      <c r="A60" s="13"/>
      <c r="B60" s="46">
        <v>6120</v>
      </c>
      <c r="C60" s="11" t="s">
        <v>243</v>
      </c>
      <c r="D60" s="12" t="s">
        <v>247</v>
      </c>
      <c r="E60" s="46">
        <v>720</v>
      </c>
    </row>
    <row r="61" spans="1:5" ht="18" customHeight="1">
      <c r="A61" s="13"/>
      <c r="B61" s="46">
        <v>25000</v>
      </c>
      <c r="C61" s="9" t="s">
        <v>487</v>
      </c>
      <c r="D61" s="12" t="s">
        <v>247</v>
      </c>
      <c r="E61" s="46"/>
    </row>
    <row r="62" spans="1:5" ht="18" customHeight="1">
      <c r="A62" s="13"/>
      <c r="B62" s="46"/>
      <c r="C62" s="11" t="s">
        <v>328</v>
      </c>
      <c r="D62" s="12"/>
      <c r="E62" s="46"/>
    </row>
    <row r="63" spans="1:5" ht="18" customHeight="1">
      <c r="A63" s="13"/>
      <c r="B63" s="46">
        <v>31500</v>
      </c>
      <c r="C63" s="11" t="s">
        <v>326</v>
      </c>
      <c r="D63" s="12" t="s">
        <v>247</v>
      </c>
      <c r="E63" s="46">
        <v>21000</v>
      </c>
    </row>
    <row r="64" spans="1:5" ht="18" customHeight="1">
      <c r="A64" s="13"/>
      <c r="B64" s="36">
        <v>189000</v>
      </c>
      <c r="C64" s="11" t="s">
        <v>242</v>
      </c>
      <c r="D64" s="12" t="s">
        <v>247</v>
      </c>
      <c r="E64" s="13">
        <v>18000</v>
      </c>
    </row>
    <row r="65" spans="1:5" ht="18" customHeight="1">
      <c r="A65" s="13"/>
      <c r="B65" s="46">
        <v>3837050</v>
      </c>
      <c r="C65" s="6" t="s">
        <v>39</v>
      </c>
      <c r="D65" s="12" t="s">
        <v>245</v>
      </c>
      <c r="E65" s="13">
        <v>610900</v>
      </c>
    </row>
    <row r="66" spans="1:5" ht="18" customHeight="1">
      <c r="A66" s="13"/>
      <c r="B66" s="46">
        <v>847150</v>
      </c>
      <c r="C66" s="6" t="s">
        <v>287</v>
      </c>
      <c r="D66" s="12" t="s">
        <v>244</v>
      </c>
      <c r="E66" s="46">
        <v>117000</v>
      </c>
    </row>
    <row r="67" spans="1:5" ht="18" customHeight="1">
      <c r="A67" s="13"/>
      <c r="B67" s="46">
        <v>121600</v>
      </c>
      <c r="C67" s="6" t="s">
        <v>124</v>
      </c>
      <c r="D67" s="12"/>
      <c r="E67" s="46">
        <v>0</v>
      </c>
    </row>
    <row r="68" spans="1:5" ht="18" customHeight="1">
      <c r="A68" s="13"/>
      <c r="B68" s="46">
        <v>231116.9</v>
      </c>
      <c r="C68" s="6" t="s">
        <v>140</v>
      </c>
      <c r="D68" s="12"/>
      <c r="E68" s="46">
        <v>24000</v>
      </c>
    </row>
    <row r="69" spans="1:5" ht="18" customHeight="1">
      <c r="A69" s="13"/>
      <c r="B69" s="46">
        <v>993191.1</v>
      </c>
      <c r="C69" s="6" t="s">
        <v>319</v>
      </c>
      <c r="D69" s="12" t="s">
        <v>252</v>
      </c>
      <c r="E69" s="46">
        <v>35508.64</v>
      </c>
    </row>
    <row r="70" spans="1:5" ht="18" customHeight="1">
      <c r="A70" s="13"/>
      <c r="B70" s="46">
        <v>268821.4</v>
      </c>
      <c r="C70" s="6" t="s">
        <v>320</v>
      </c>
      <c r="D70" s="12"/>
      <c r="E70" s="46">
        <v>0</v>
      </c>
    </row>
    <row r="71" spans="1:5" ht="18" customHeight="1">
      <c r="A71" s="13"/>
      <c r="B71" s="46">
        <v>1063476</v>
      </c>
      <c r="C71" s="6" t="s">
        <v>321</v>
      </c>
      <c r="D71" s="12"/>
      <c r="E71" s="46">
        <v>0</v>
      </c>
    </row>
    <row r="72" spans="1:5" ht="18" customHeight="1">
      <c r="A72" s="13"/>
      <c r="B72" s="46">
        <v>1359540</v>
      </c>
      <c r="C72" s="6" t="s">
        <v>239</v>
      </c>
      <c r="D72" s="12" t="s">
        <v>246</v>
      </c>
      <c r="E72" s="46">
        <v>18000</v>
      </c>
    </row>
    <row r="73" spans="1:5" ht="18" customHeight="1">
      <c r="A73" s="13"/>
      <c r="B73" s="46">
        <v>1518900</v>
      </c>
      <c r="C73" s="6" t="s">
        <v>11</v>
      </c>
      <c r="D73" s="12" t="s">
        <v>250</v>
      </c>
      <c r="E73" s="46">
        <v>336800</v>
      </c>
    </row>
    <row r="74" spans="1:5" ht="18" customHeight="1">
      <c r="A74" s="13"/>
      <c r="B74" s="46">
        <v>233.64</v>
      </c>
      <c r="C74" s="6" t="s">
        <v>332</v>
      </c>
      <c r="D74" s="12"/>
      <c r="E74" s="46"/>
    </row>
    <row r="75" spans="1:5" ht="18" customHeight="1">
      <c r="A75" s="13"/>
      <c r="B75" s="38">
        <f>SUM(B57:B74)</f>
        <v>17454599.04</v>
      </c>
      <c r="C75" s="6"/>
      <c r="D75" s="12"/>
      <c r="E75" s="39">
        <f>SUM(E57:E74)</f>
        <v>1803428.64</v>
      </c>
    </row>
    <row r="76" spans="1:5" ht="18" customHeight="1">
      <c r="A76" s="13"/>
      <c r="B76" s="44">
        <f>SUM(B75,B56)</f>
        <v>31229714.89</v>
      </c>
      <c r="C76" s="8"/>
      <c r="D76" s="12"/>
      <c r="E76" s="33">
        <f>SUM(E75,E56)</f>
        <v>3811441.2199999997</v>
      </c>
    </row>
    <row r="77" spans="1:5" ht="18" customHeight="1">
      <c r="A77" s="13"/>
      <c r="B77" s="38">
        <f>SUM(B35-B76)</f>
        <v>7217147.450000003</v>
      </c>
      <c r="C77" s="6"/>
      <c r="D77" s="12"/>
      <c r="E77" s="39">
        <f>SUM(E35-E76)</f>
        <v>-1685766.9399999995</v>
      </c>
    </row>
    <row r="78" spans="1:5" ht="18" customHeight="1" thickBot="1">
      <c r="A78" s="92"/>
      <c r="B78" s="48">
        <f>SUM(B7+B77)</f>
        <v>32382975.070000004</v>
      </c>
      <c r="C78" s="49"/>
      <c r="D78" s="91"/>
      <c r="E78" s="48">
        <f>SUM(E7+E77)</f>
        <v>32382975.07</v>
      </c>
    </row>
    <row r="79" spans="1:5" ht="18" customHeight="1" thickTop="1">
      <c r="A79" s="6" t="s">
        <v>13</v>
      </c>
      <c r="B79" s="18"/>
      <c r="C79" s="24"/>
      <c r="D79" s="24"/>
      <c r="E79" s="24"/>
    </row>
    <row r="80" spans="1:5" ht="18" customHeight="1">
      <c r="A80" s="50" t="s">
        <v>14</v>
      </c>
      <c r="B80" s="18"/>
      <c r="C80" s="24"/>
      <c r="D80" s="24"/>
      <c r="E80" s="23"/>
    </row>
    <row r="81" spans="1:5" ht="18" customHeight="1">
      <c r="A81" s="273" t="s">
        <v>17</v>
      </c>
      <c r="B81" s="273"/>
      <c r="C81" s="273"/>
      <c r="D81" s="273"/>
      <c r="E81" s="273"/>
    </row>
    <row r="82" spans="1:5" ht="18" customHeight="1">
      <c r="A82" s="273" t="s">
        <v>128</v>
      </c>
      <c r="B82" s="273"/>
      <c r="C82" s="273"/>
      <c r="D82" s="273"/>
      <c r="E82" s="273"/>
    </row>
    <row r="83" spans="1:5" ht="18" customHeight="1">
      <c r="A83" s="273" t="s">
        <v>15</v>
      </c>
      <c r="B83" s="273"/>
      <c r="C83" s="273"/>
      <c r="D83" s="273"/>
      <c r="E83" s="273"/>
    </row>
    <row r="84" spans="1:5" ht="18" customHeight="1">
      <c r="A84" s="6"/>
      <c r="B84" s="18"/>
      <c r="C84" s="24"/>
      <c r="D84" s="24"/>
      <c r="E84" s="6"/>
    </row>
    <row r="85" spans="1:5" ht="18" customHeight="1">
      <c r="A85" s="273" t="s">
        <v>269</v>
      </c>
      <c r="B85" s="273"/>
      <c r="C85" s="273"/>
      <c r="D85" s="273"/>
      <c r="E85" s="273"/>
    </row>
    <row r="86" spans="1:5" ht="18" customHeight="1">
      <c r="A86" s="273" t="s">
        <v>16</v>
      </c>
      <c r="B86" s="273"/>
      <c r="C86" s="273"/>
      <c r="D86" s="273"/>
      <c r="E86" s="273"/>
    </row>
    <row r="87" spans="1:5" ht="18" customHeight="1">
      <c r="A87" s="274">
        <v>239844</v>
      </c>
      <c r="B87" s="274"/>
      <c r="C87" s="274"/>
      <c r="D87" s="274"/>
      <c r="E87" s="274"/>
    </row>
    <row r="88" spans="1:5" ht="18" customHeight="1">
      <c r="A88" s="222"/>
      <c r="B88" s="222"/>
      <c r="C88" s="222"/>
      <c r="D88" s="222"/>
      <c r="E88" s="222"/>
    </row>
    <row r="89" spans="1:5" ht="18" customHeight="1">
      <c r="A89" s="222"/>
      <c r="B89" s="222"/>
      <c r="C89" s="222"/>
      <c r="D89" s="222"/>
      <c r="E89" s="222"/>
    </row>
    <row r="90" spans="1:5" ht="19.5" customHeight="1">
      <c r="A90" s="271" t="s">
        <v>503</v>
      </c>
      <c r="B90" s="271"/>
      <c r="C90" s="271"/>
      <c r="D90" s="271"/>
      <c r="E90" s="271"/>
    </row>
    <row r="91" spans="1:5" ht="19.5" customHeight="1">
      <c r="A91" s="271" t="s">
        <v>18</v>
      </c>
      <c r="B91" s="271"/>
      <c r="C91" s="271"/>
      <c r="D91" s="271"/>
      <c r="E91" s="271"/>
    </row>
    <row r="92" spans="1:5" ht="19.5" customHeight="1">
      <c r="A92" s="278" t="s">
        <v>292</v>
      </c>
      <c r="B92" s="278"/>
      <c r="C92" s="27"/>
      <c r="D92" s="27"/>
      <c r="E92" s="49">
        <v>15347.69</v>
      </c>
    </row>
    <row r="93" spans="1:5" ht="19.5" customHeight="1">
      <c r="A93" s="53" t="s">
        <v>19</v>
      </c>
      <c r="B93" s="53"/>
      <c r="C93" s="27"/>
      <c r="D93" s="27"/>
      <c r="E93" s="49">
        <v>69022</v>
      </c>
    </row>
    <row r="94" spans="1:5" ht="19.5" customHeight="1">
      <c r="A94" s="51" t="s">
        <v>20</v>
      </c>
      <c r="B94" s="6"/>
      <c r="C94" s="27"/>
      <c r="D94" s="18"/>
      <c r="E94" s="51">
        <v>87.6</v>
      </c>
    </row>
    <row r="95" spans="1:5" ht="19.5" customHeight="1">
      <c r="A95" s="51" t="s">
        <v>21</v>
      </c>
      <c r="B95" s="6"/>
      <c r="C95" s="6"/>
      <c r="D95" s="18"/>
      <c r="E95" s="51">
        <v>101.88</v>
      </c>
    </row>
    <row r="96" spans="1:5" ht="19.5" customHeight="1">
      <c r="A96" s="27" t="s">
        <v>22</v>
      </c>
      <c r="B96" s="27"/>
      <c r="C96" s="6"/>
      <c r="D96" s="18"/>
      <c r="E96" s="52">
        <f>SUM(E92:E95)</f>
        <v>84559.17000000001</v>
      </c>
    </row>
    <row r="97" spans="1:5" ht="19.5" customHeight="1">
      <c r="A97" s="27"/>
      <c r="B97" s="27"/>
      <c r="C97" s="6"/>
      <c r="D97" s="18"/>
      <c r="E97" s="52"/>
    </row>
    <row r="98" spans="1:5" ht="19.5" customHeight="1">
      <c r="A98" s="27"/>
      <c r="B98" s="27"/>
      <c r="C98" s="6"/>
      <c r="D98" s="18"/>
      <c r="E98" s="52"/>
    </row>
    <row r="99" spans="1:5" ht="19.5" customHeight="1">
      <c r="A99" s="27"/>
      <c r="B99" s="27"/>
      <c r="C99" s="27"/>
      <c r="D99" s="18"/>
      <c r="E99" s="52"/>
    </row>
    <row r="100" spans="1:5" ht="19.5" customHeight="1">
      <c r="A100" s="27"/>
      <c r="B100" s="27"/>
      <c r="C100" s="27"/>
      <c r="D100" s="18"/>
      <c r="E100" s="52"/>
    </row>
    <row r="101" spans="1:5" ht="19.5" customHeight="1">
      <c r="A101" s="272" t="s">
        <v>504</v>
      </c>
      <c r="B101" s="272"/>
      <c r="C101" s="272"/>
      <c r="D101" s="272"/>
      <c r="E101" s="272"/>
    </row>
    <row r="102" spans="1:5" ht="19.5" customHeight="1">
      <c r="A102" s="271" t="s">
        <v>18</v>
      </c>
      <c r="B102" s="271"/>
      <c r="C102" s="271"/>
      <c r="D102" s="271"/>
      <c r="E102" s="271"/>
    </row>
    <row r="103" spans="1:5" ht="19.5" customHeight="1">
      <c r="A103" s="278" t="s">
        <v>292</v>
      </c>
      <c r="B103" s="278"/>
      <c r="C103" s="27"/>
      <c r="D103" s="27"/>
      <c r="E103" s="49">
        <v>15347.69</v>
      </c>
    </row>
    <row r="104" spans="1:5" ht="19.5" customHeight="1">
      <c r="A104" s="53" t="s">
        <v>19</v>
      </c>
      <c r="B104" s="53"/>
      <c r="C104" s="27"/>
      <c r="D104" s="27"/>
      <c r="E104" s="49">
        <v>0</v>
      </c>
    </row>
    <row r="105" spans="1:5" ht="19.5" customHeight="1">
      <c r="A105" s="51" t="s">
        <v>20</v>
      </c>
      <c r="B105" s="6"/>
      <c r="C105" s="27"/>
      <c r="D105" s="18"/>
      <c r="E105" s="51">
        <v>160.95</v>
      </c>
    </row>
    <row r="106" spans="1:5" ht="19.5" customHeight="1">
      <c r="A106" s="6" t="s">
        <v>468</v>
      </c>
      <c r="B106" s="6"/>
      <c r="C106" s="6"/>
      <c r="D106" s="18"/>
      <c r="E106" s="51">
        <v>20000</v>
      </c>
    </row>
    <row r="107" spans="1:5" ht="19.5" customHeight="1">
      <c r="A107" s="27" t="s">
        <v>22</v>
      </c>
      <c r="B107" s="27"/>
      <c r="C107" s="27"/>
      <c r="D107" s="18"/>
      <c r="E107" s="54">
        <f>SUM(E103:E106)</f>
        <v>35508.64</v>
      </c>
    </row>
    <row r="108" spans="1:5" ht="19.5" customHeight="1">
      <c r="A108" s="27"/>
      <c r="B108" s="27"/>
      <c r="C108" s="27"/>
      <c r="D108" s="18"/>
      <c r="E108" s="54"/>
    </row>
    <row r="109" spans="1:5" ht="19.5" customHeight="1">
      <c r="A109" s="27"/>
      <c r="B109" s="27"/>
      <c r="C109" s="27"/>
      <c r="D109" s="18"/>
      <c r="E109" s="54"/>
    </row>
    <row r="110" spans="1:5" ht="19.5" customHeight="1">
      <c r="A110" s="27"/>
      <c r="B110" s="27"/>
      <c r="C110" s="27"/>
      <c r="D110" s="18"/>
      <c r="E110" s="54"/>
    </row>
    <row r="111" spans="1:5" ht="19.5" customHeight="1">
      <c r="A111" s="27"/>
      <c r="B111" s="27"/>
      <c r="C111" s="27"/>
      <c r="D111" s="18"/>
      <c r="E111" s="54"/>
    </row>
    <row r="112" spans="1:5" ht="19.5" customHeight="1">
      <c r="A112" s="271" t="s">
        <v>505</v>
      </c>
      <c r="B112" s="271"/>
      <c r="C112" s="271"/>
      <c r="D112" s="271"/>
      <c r="E112" s="271"/>
    </row>
    <row r="113" spans="1:5" ht="19.5" customHeight="1">
      <c r="A113" s="271" t="s">
        <v>322</v>
      </c>
      <c r="B113" s="271"/>
      <c r="C113" s="271"/>
      <c r="D113" s="271"/>
      <c r="E113" s="271"/>
    </row>
    <row r="114" spans="1:5" ht="19.5" customHeight="1">
      <c r="A114" s="53" t="s">
        <v>110</v>
      </c>
      <c r="B114" s="53"/>
      <c r="C114" s="27"/>
      <c r="D114" s="27"/>
      <c r="E114" s="49">
        <v>0</v>
      </c>
    </row>
    <row r="115" spans="1:5" ht="19.5" customHeight="1">
      <c r="A115" s="53" t="s">
        <v>111</v>
      </c>
      <c r="B115" s="53"/>
      <c r="C115" s="27"/>
      <c r="D115" s="27"/>
      <c r="E115" s="49">
        <v>0</v>
      </c>
    </row>
    <row r="116" spans="1:5" ht="19.5" customHeight="1">
      <c r="A116" s="53" t="s">
        <v>112</v>
      </c>
      <c r="B116" s="53"/>
      <c r="C116" s="27"/>
      <c r="D116" s="27"/>
      <c r="E116" s="49">
        <v>0</v>
      </c>
    </row>
    <row r="117" spans="1:5" ht="19.5" customHeight="1">
      <c r="A117" s="53" t="s">
        <v>113</v>
      </c>
      <c r="B117" s="53"/>
      <c r="C117" s="27"/>
      <c r="D117" s="27"/>
      <c r="E117" s="49">
        <v>0</v>
      </c>
    </row>
    <row r="118" spans="1:5" ht="19.5" customHeight="1">
      <c r="A118" s="53" t="s">
        <v>114</v>
      </c>
      <c r="B118" s="53"/>
      <c r="C118" s="27"/>
      <c r="D118" s="27"/>
      <c r="E118" s="49">
        <v>0</v>
      </c>
    </row>
    <row r="119" spans="1:5" ht="19.5" customHeight="1">
      <c r="A119" s="53" t="s">
        <v>121</v>
      </c>
      <c r="B119" s="53"/>
      <c r="C119" s="27"/>
      <c r="D119" s="27"/>
      <c r="E119" s="49">
        <v>0</v>
      </c>
    </row>
    <row r="120" spans="1:5" ht="19.5" customHeight="1">
      <c r="A120" s="53" t="s">
        <v>122</v>
      </c>
      <c r="B120" s="53"/>
      <c r="C120" s="27"/>
      <c r="D120" s="27"/>
      <c r="E120" s="49">
        <v>0</v>
      </c>
    </row>
    <row r="121" spans="1:5" ht="19.5" customHeight="1">
      <c r="A121" s="53" t="s">
        <v>123</v>
      </c>
      <c r="B121" s="53"/>
      <c r="C121" s="27"/>
      <c r="D121" s="27"/>
      <c r="E121" s="49"/>
    </row>
    <row r="122" spans="1:5" ht="19.5" customHeight="1">
      <c r="A122" s="27" t="s">
        <v>22</v>
      </c>
      <c r="B122" s="27"/>
      <c r="C122" s="27"/>
      <c r="D122" s="18"/>
      <c r="E122" s="54">
        <v>0</v>
      </c>
    </row>
    <row r="123" spans="1:5" ht="19.5" customHeight="1">
      <c r="A123" s="27"/>
      <c r="B123" s="27"/>
      <c r="C123" s="27"/>
      <c r="D123" s="18"/>
      <c r="E123" s="54"/>
    </row>
    <row r="124" spans="1:5" ht="19.5" customHeight="1">
      <c r="A124" s="27"/>
      <c r="B124" s="27"/>
      <c r="C124" s="27"/>
      <c r="D124" s="18"/>
      <c r="E124" s="54"/>
    </row>
    <row r="125" spans="1:5" ht="19.5" customHeight="1">
      <c r="A125" s="27"/>
      <c r="B125" s="27"/>
      <c r="C125" s="27"/>
      <c r="D125" s="18"/>
      <c r="E125" s="54"/>
    </row>
    <row r="126" spans="1:5" ht="19.5" customHeight="1">
      <c r="A126" s="27"/>
      <c r="B126" s="27"/>
      <c r="C126" s="27"/>
      <c r="D126" s="18"/>
      <c r="E126" s="54"/>
    </row>
    <row r="127" spans="1:5" ht="19.5" customHeight="1">
      <c r="A127" s="27"/>
      <c r="B127" s="27"/>
      <c r="C127" s="27"/>
      <c r="D127" s="18"/>
      <c r="E127" s="54"/>
    </row>
    <row r="128" spans="1:5" ht="19.5" customHeight="1">
      <c r="A128" s="27"/>
      <c r="B128" s="27"/>
      <c r="C128" s="27"/>
      <c r="D128" s="18"/>
      <c r="E128" s="54"/>
    </row>
    <row r="129" spans="1:5" ht="19.5" customHeight="1">
      <c r="A129" s="272" t="s">
        <v>506</v>
      </c>
      <c r="B129" s="272"/>
      <c r="C129" s="272"/>
      <c r="D129" s="272"/>
      <c r="E129" s="272"/>
    </row>
    <row r="130" spans="1:5" ht="19.5" customHeight="1">
      <c r="A130" s="271" t="s">
        <v>317</v>
      </c>
      <c r="B130" s="271"/>
      <c r="C130" s="271"/>
      <c r="D130" s="271"/>
      <c r="E130" s="271"/>
    </row>
    <row r="131" spans="1:5" ht="19.5" customHeight="1">
      <c r="A131" s="27"/>
      <c r="B131" s="27"/>
      <c r="C131" s="27"/>
      <c r="D131" s="27"/>
      <c r="E131" s="27"/>
    </row>
    <row r="132" spans="1:5" ht="19.5" customHeight="1">
      <c r="A132" s="53" t="s">
        <v>115</v>
      </c>
      <c r="B132" s="53"/>
      <c r="C132" s="27"/>
      <c r="D132" s="27"/>
      <c r="E132" s="49">
        <v>0</v>
      </c>
    </row>
    <row r="133" spans="1:5" ht="19.5" customHeight="1">
      <c r="A133" s="53" t="s">
        <v>139</v>
      </c>
      <c r="B133" s="53"/>
      <c r="C133" s="53"/>
      <c r="D133" s="27"/>
      <c r="E133" s="49">
        <v>0</v>
      </c>
    </row>
    <row r="134" spans="1:5" ht="19.5" customHeight="1">
      <c r="A134" s="53" t="s">
        <v>116</v>
      </c>
      <c r="B134" s="53"/>
      <c r="C134" s="53"/>
      <c r="D134" s="27"/>
      <c r="E134" s="49">
        <v>0</v>
      </c>
    </row>
    <row r="135" spans="1:5" ht="19.5" customHeight="1">
      <c r="A135" s="53" t="s">
        <v>117</v>
      </c>
      <c r="B135" s="53"/>
      <c r="C135" s="27"/>
      <c r="D135" s="27"/>
      <c r="E135" s="49">
        <v>0</v>
      </c>
    </row>
    <row r="136" spans="1:5" ht="19.5" customHeight="1">
      <c r="A136" s="53" t="s">
        <v>118</v>
      </c>
      <c r="B136" s="53"/>
      <c r="C136" s="27"/>
      <c r="D136" s="27"/>
      <c r="E136" s="49">
        <v>0</v>
      </c>
    </row>
    <row r="137" spans="1:5" ht="19.5" customHeight="1">
      <c r="A137" s="53" t="s">
        <v>119</v>
      </c>
      <c r="B137" s="53"/>
      <c r="C137" s="27"/>
      <c r="D137" s="27"/>
      <c r="E137" s="49">
        <v>0</v>
      </c>
    </row>
    <row r="138" spans="1:5" ht="19.5" customHeight="1">
      <c r="A138" s="53" t="s">
        <v>118</v>
      </c>
      <c r="B138" s="53"/>
      <c r="C138" s="27"/>
      <c r="D138" s="27"/>
      <c r="E138" s="49">
        <v>0</v>
      </c>
    </row>
    <row r="139" spans="1:5" ht="19.5" customHeight="1">
      <c r="A139" s="53" t="s">
        <v>120</v>
      </c>
      <c r="B139" s="53"/>
      <c r="C139" s="27"/>
      <c r="D139" s="27"/>
      <c r="E139" s="49">
        <v>0</v>
      </c>
    </row>
    <row r="140" spans="1:5" ht="19.5" customHeight="1">
      <c r="A140" s="53" t="s">
        <v>120</v>
      </c>
      <c r="B140" s="53"/>
      <c r="C140" s="27"/>
      <c r="D140" s="27"/>
      <c r="E140" s="49">
        <v>0</v>
      </c>
    </row>
    <row r="141" spans="1:5" ht="19.5" customHeight="1">
      <c r="A141" s="53" t="s">
        <v>120</v>
      </c>
      <c r="B141" s="53"/>
      <c r="C141" s="27"/>
      <c r="D141" s="27"/>
      <c r="E141" s="49">
        <v>0</v>
      </c>
    </row>
    <row r="142" spans="1:5" ht="19.5" customHeight="1">
      <c r="A142" s="53" t="s">
        <v>120</v>
      </c>
      <c r="B142" s="53"/>
      <c r="C142" s="27"/>
      <c r="D142" s="27"/>
      <c r="E142" s="49">
        <v>0</v>
      </c>
    </row>
    <row r="143" spans="1:5" ht="19.5" customHeight="1">
      <c r="A143" s="53" t="s">
        <v>120</v>
      </c>
      <c r="B143" s="53"/>
      <c r="C143" s="27"/>
      <c r="D143" s="27"/>
      <c r="E143" s="49">
        <v>0</v>
      </c>
    </row>
    <row r="144" spans="1:5" ht="19.5" customHeight="1">
      <c r="A144" s="53" t="s">
        <v>87</v>
      </c>
      <c r="B144" s="53"/>
      <c r="C144" s="27"/>
      <c r="D144" s="27"/>
      <c r="E144" s="49">
        <v>0</v>
      </c>
    </row>
    <row r="145" spans="1:5" ht="19.5" customHeight="1">
      <c r="A145" s="53" t="s">
        <v>88</v>
      </c>
      <c r="B145" s="53"/>
      <c r="C145" s="27"/>
      <c r="D145" s="27"/>
      <c r="E145" s="49">
        <v>0</v>
      </c>
    </row>
    <row r="146" spans="1:5" ht="19.5" customHeight="1">
      <c r="A146" s="53" t="s">
        <v>89</v>
      </c>
      <c r="B146" s="53"/>
      <c r="C146" s="27"/>
      <c r="D146" s="27"/>
      <c r="E146" s="49">
        <v>0</v>
      </c>
    </row>
    <row r="147" spans="1:5" ht="19.5" customHeight="1">
      <c r="A147" s="53" t="s">
        <v>138</v>
      </c>
      <c r="B147" s="53"/>
      <c r="C147" s="27"/>
      <c r="D147" s="27"/>
      <c r="E147" s="49">
        <v>0</v>
      </c>
    </row>
    <row r="148" spans="1:5" ht="19.5" customHeight="1">
      <c r="A148" s="27" t="s">
        <v>22</v>
      </c>
      <c r="B148" s="27"/>
      <c r="C148" s="27"/>
      <c r="D148" s="18"/>
      <c r="E148" s="54">
        <v>0</v>
      </c>
    </row>
    <row r="149" spans="1:5" ht="19.5" customHeight="1">
      <c r="A149" s="27"/>
      <c r="B149" s="27"/>
      <c r="C149" s="27"/>
      <c r="D149" s="18"/>
      <c r="E149" s="54"/>
    </row>
    <row r="150" spans="1:5" ht="19.5" customHeight="1">
      <c r="A150" s="27"/>
      <c r="B150" s="27"/>
      <c r="C150" s="27"/>
      <c r="D150" s="18"/>
      <c r="E150" s="54"/>
    </row>
    <row r="151" spans="1:5" ht="19.5" customHeight="1">
      <c r="A151" s="27"/>
      <c r="B151" s="27"/>
      <c r="C151" s="27"/>
      <c r="D151" s="18"/>
      <c r="E151" s="54"/>
    </row>
    <row r="152" spans="1:5" ht="19.5" customHeight="1">
      <c r="A152" s="27"/>
      <c r="B152" s="27"/>
      <c r="C152" s="27"/>
      <c r="D152" s="18"/>
      <c r="E152" s="54"/>
    </row>
    <row r="153" spans="1:5" ht="19.5" customHeight="1">
      <c r="A153" s="27"/>
      <c r="B153" s="27"/>
      <c r="C153" s="27"/>
      <c r="D153" s="18"/>
      <c r="E153" s="54"/>
    </row>
    <row r="154" spans="1:5" ht="19.5" customHeight="1">
      <c r="A154" s="1"/>
      <c r="C154" s="27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1"/>
      <c r="D802" s="1"/>
      <c r="E802" s="1"/>
    </row>
    <row r="803" spans="1:5" ht="19.5" customHeight="1">
      <c r="A803" s="1"/>
      <c r="D803" s="1"/>
      <c r="E803" s="1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  <row r="807" spans="1:5" ht="19.5" customHeight="1">
      <c r="A807" s="3"/>
      <c r="B807" s="3"/>
      <c r="E807" s="5"/>
    </row>
    <row r="808" spans="1:5" ht="19.5" customHeight="1">
      <c r="A808" s="3"/>
      <c r="B808" s="3"/>
      <c r="E808" s="5"/>
    </row>
  </sheetData>
  <sheetProtection/>
  <mergeCells count="21">
    <mergeCell ref="C1:E1"/>
    <mergeCell ref="A2:E2"/>
    <mergeCell ref="A3:E3"/>
    <mergeCell ref="A92:B92"/>
    <mergeCell ref="A4:B4"/>
    <mergeCell ref="A112:E112"/>
    <mergeCell ref="C4:C6"/>
    <mergeCell ref="A101:E101"/>
    <mergeCell ref="A102:E102"/>
    <mergeCell ref="A103:B103"/>
    <mergeCell ref="A91:E91"/>
    <mergeCell ref="A113:E113"/>
    <mergeCell ref="A90:E90"/>
    <mergeCell ref="A129:E129"/>
    <mergeCell ref="A130:E130"/>
    <mergeCell ref="A81:E81"/>
    <mergeCell ref="A82:E82"/>
    <mergeCell ref="A83:E83"/>
    <mergeCell ref="A85:E85"/>
    <mergeCell ref="A86:E86"/>
    <mergeCell ref="A87:E87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SheetLayoutView="100" zoomScalePageLayoutView="0" workbookViewId="0" topLeftCell="A55">
      <selection activeCell="F68" sqref="F68"/>
    </sheetView>
  </sheetViews>
  <sheetFormatPr defaultColWidth="9.140625" defaultRowHeight="12.75"/>
  <cols>
    <col min="1" max="1" width="44.8515625" style="174" customWidth="1"/>
    <col min="2" max="2" width="7.140625" style="162" customWidth="1"/>
    <col min="3" max="3" width="12.00390625" style="163" customWidth="1"/>
    <col min="4" max="4" width="11.00390625" style="163" customWidth="1"/>
    <col min="5" max="5" width="11.8515625" style="163" bestFit="1" customWidth="1"/>
    <col min="6" max="6" width="12.8515625" style="163" customWidth="1"/>
    <col min="7" max="16384" width="9.140625" style="1" customWidth="1"/>
  </cols>
  <sheetData>
    <row r="1" spans="1:6" ht="18.75">
      <c r="A1" s="272"/>
      <c r="B1" s="272"/>
      <c r="C1" s="272"/>
      <c r="D1" s="272"/>
      <c r="E1" s="272"/>
      <c r="F1" s="272"/>
    </row>
    <row r="2" spans="1:6" ht="18.75">
      <c r="A2" s="272" t="s">
        <v>507</v>
      </c>
      <c r="B2" s="272"/>
      <c r="C2" s="272"/>
      <c r="D2" s="272"/>
      <c r="E2" s="272"/>
      <c r="F2" s="272"/>
    </row>
    <row r="3" spans="1:6" ht="18.75">
      <c r="A3" s="289" t="s">
        <v>90</v>
      </c>
      <c r="B3" s="289"/>
      <c r="C3" s="289"/>
      <c r="D3" s="289"/>
      <c r="E3" s="289"/>
      <c r="F3" s="289"/>
    </row>
    <row r="4" spans="1:6" ht="18.75">
      <c r="A4" s="284" t="s">
        <v>12</v>
      </c>
      <c r="B4" s="285"/>
      <c r="C4" s="286"/>
      <c r="D4" s="286"/>
      <c r="E4" s="286"/>
      <c r="F4" s="287"/>
    </row>
    <row r="5" spans="1:6" ht="18.75">
      <c r="A5" s="283" t="s">
        <v>27</v>
      </c>
      <c r="B5" s="282" t="s">
        <v>4</v>
      </c>
      <c r="C5" s="282" t="s">
        <v>25</v>
      </c>
      <c r="D5" s="282" t="s">
        <v>40</v>
      </c>
      <c r="E5" s="282" t="s">
        <v>41</v>
      </c>
      <c r="F5" s="150" t="s">
        <v>334</v>
      </c>
    </row>
    <row r="6" spans="1:6" ht="18.75">
      <c r="A6" s="283"/>
      <c r="B6" s="282"/>
      <c r="C6" s="282"/>
      <c r="D6" s="282"/>
      <c r="E6" s="282"/>
      <c r="F6" s="150" t="s">
        <v>25</v>
      </c>
    </row>
    <row r="7" spans="1:6" ht="18.75">
      <c r="A7" s="164" t="s">
        <v>42</v>
      </c>
      <c r="B7" s="155"/>
      <c r="C7" s="151"/>
      <c r="D7" s="151"/>
      <c r="E7" s="151"/>
      <c r="F7" s="151"/>
    </row>
    <row r="8" spans="1:6" ht="18.75">
      <c r="A8" s="165" t="s">
        <v>43</v>
      </c>
      <c r="B8" s="87" t="s">
        <v>273</v>
      </c>
      <c r="C8" s="93"/>
      <c r="D8" s="93"/>
      <c r="E8" s="93"/>
      <c r="F8" s="93"/>
    </row>
    <row r="9" spans="1:6" ht="18.75">
      <c r="A9" s="166" t="s">
        <v>44</v>
      </c>
      <c r="B9" s="152" t="s">
        <v>270</v>
      </c>
      <c r="C9" s="93">
        <v>62800</v>
      </c>
      <c r="D9" s="255">
        <v>0</v>
      </c>
      <c r="E9" s="93">
        <v>140946</v>
      </c>
      <c r="F9" s="93">
        <f>E9-C9</f>
        <v>78146</v>
      </c>
    </row>
    <row r="10" spans="1:6" ht="18.75">
      <c r="A10" s="166" t="s">
        <v>45</v>
      </c>
      <c r="B10" s="152" t="s">
        <v>271</v>
      </c>
      <c r="C10" s="93">
        <v>113600</v>
      </c>
      <c r="D10" s="93">
        <v>1937.52</v>
      </c>
      <c r="E10" s="93">
        <v>112713.46</v>
      </c>
      <c r="F10" s="93">
        <f>E10-C10</f>
        <v>-886.5399999999936</v>
      </c>
    </row>
    <row r="11" spans="1:6" ht="18.75">
      <c r="A11" s="166" t="s">
        <v>61</v>
      </c>
      <c r="B11" s="152" t="s">
        <v>272</v>
      </c>
      <c r="C11" s="93">
        <v>9300</v>
      </c>
      <c r="D11" s="253">
        <v>0</v>
      </c>
      <c r="E11" s="93">
        <v>10157</v>
      </c>
      <c r="F11" s="93">
        <f>E11-C11</f>
        <v>857</v>
      </c>
    </row>
    <row r="12" spans="1:6" ht="19.5" thickBot="1">
      <c r="A12" s="167" t="s">
        <v>22</v>
      </c>
      <c r="B12" s="6"/>
      <c r="C12" s="154">
        <f>SUM(C9:C11)</f>
        <v>185700</v>
      </c>
      <c r="D12" s="154">
        <f>SUM(D9:D11)</f>
        <v>1937.52</v>
      </c>
      <c r="E12" s="154">
        <f>SUM(E9:E11)</f>
        <v>263816.46</v>
      </c>
      <c r="F12" s="154">
        <f>SUM(F9:F11)</f>
        <v>78116.46</v>
      </c>
    </row>
    <row r="13" spans="1:6" ht="19.5" thickTop="1">
      <c r="A13" s="168" t="s">
        <v>46</v>
      </c>
      <c r="B13" s="149" t="s">
        <v>274</v>
      </c>
      <c r="C13" s="93"/>
      <c r="D13" s="93"/>
      <c r="E13" s="93"/>
      <c r="F13" s="93"/>
    </row>
    <row r="14" spans="1:6" ht="18.75">
      <c r="A14" s="166" t="s">
        <v>47</v>
      </c>
      <c r="B14" s="152" t="s">
        <v>275</v>
      </c>
      <c r="C14" s="93">
        <v>300</v>
      </c>
      <c r="D14" s="93">
        <v>250</v>
      </c>
      <c r="E14" s="93">
        <v>2349</v>
      </c>
      <c r="F14" s="93">
        <f aca="true" t="shared" si="0" ref="F14:F19">E14-C14</f>
        <v>2049</v>
      </c>
    </row>
    <row r="15" spans="1:6" ht="18.75">
      <c r="A15" s="166" t="s">
        <v>93</v>
      </c>
      <c r="B15" s="152" t="s">
        <v>278</v>
      </c>
      <c r="C15" s="93">
        <v>100</v>
      </c>
      <c r="D15" s="255">
        <v>0</v>
      </c>
      <c r="E15" s="93">
        <v>200</v>
      </c>
      <c r="F15" s="93">
        <f t="shared" si="0"/>
        <v>100</v>
      </c>
    </row>
    <row r="16" spans="1:6" ht="18.75">
      <c r="A16" s="166" t="s">
        <v>94</v>
      </c>
      <c r="B16" s="152" t="s">
        <v>279</v>
      </c>
      <c r="C16" s="93">
        <v>100</v>
      </c>
      <c r="D16" s="93">
        <v>50</v>
      </c>
      <c r="E16" s="93">
        <v>490</v>
      </c>
      <c r="F16" s="93">
        <f t="shared" si="0"/>
        <v>390</v>
      </c>
    </row>
    <row r="17" spans="1:6" ht="18.75">
      <c r="A17" s="169" t="s">
        <v>303</v>
      </c>
      <c r="B17" s="152" t="s">
        <v>276</v>
      </c>
      <c r="C17" s="93">
        <v>100</v>
      </c>
      <c r="D17" s="255">
        <v>0</v>
      </c>
      <c r="E17" s="255">
        <v>0</v>
      </c>
      <c r="F17" s="93">
        <f t="shared" si="0"/>
        <v>-100</v>
      </c>
    </row>
    <row r="18" spans="1:6" ht="18.75">
      <c r="A18" s="166" t="s">
        <v>304</v>
      </c>
      <c r="B18" s="12" t="s">
        <v>280</v>
      </c>
      <c r="C18" s="93">
        <v>200</v>
      </c>
      <c r="D18" s="255">
        <v>0</v>
      </c>
      <c r="E18" s="255">
        <v>0</v>
      </c>
      <c r="F18" s="93">
        <f t="shared" si="0"/>
        <v>-200</v>
      </c>
    </row>
    <row r="19" spans="1:6" ht="18.75">
      <c r="A19" s="166" t="s">
        <v>305</v>
      </c>
      <c r="B19" s="12" t="s">
        <v>277</v>
      </c>
      <c r="C19" s="93">
        <v>10600</v>
      </c>
      <c r="D19" s="93">
        <v>9244</v>
      </c>
      <c r="E19" s="93">
        <v>14324</v>
      </c>
      <c r="F19" s="93">
        <f t="shared" si="0"/>
        <v>3724</v>
      </c>
    </row>
    <row r="20" spans="1:6" ht="18.75">
      <c r="A20" s="166" t="s">
        <v>306</v>
      </c>
      <c r="B20" s="12" t="s">
        <v>310</v>
      </c>
      <c r="C20" s="93">
        <v>1000</v>
      </c>
      <c r="D20" s="255">
        <v>0</v>
      </c>
      <c r="E20" s="93">
        <v>1200</v>
      </c>
      <c r="F20" s="93">
        <f aca="true" t="shared" si="1" ref="F20:F25">E20-C20</f>
        <v>200</v>
      </c>
    </row>
    <row r="21" spans="1:6" ht="18.75">
      <c r="A21" s="166" t="s">
        <v>307</v>
      </c>
      <c r="B21" s="12" t="s">
        <v>294</v>
      </c>
      <c r="C21" s="93">
        <v>55400</v>
      </c>
      <c r="D21" s="93">
        <v>120</v>
      </c>
      <c r="E21" s="93">
        <v>59560</v>
      </c>
      <c r="F21" s="93">
        <f t="shared" si="1"/>
        <v>4160</v>
      </c>
    </row>
    <row r="22" spans="1:6" ht="18.75">
      <c r="A22" s="166" t="s">
        <v>308</v>
      </c>
      <c r="B22" s="12" t="s">
        <v>296</v>
      </c>
      <c r="C22" s="93">
        <v>19200</v>
      </c>
      <c r="D22" s="93">
        <v>1440</v>
      </c>
      <c r="E22" s="93">
        <v>18740</v>
      </c>
      <c r="F22" s="93">
        <f t="shared" si="1"/>
        <v>-460</v>
      </c>
    </row>
    <row r="23" spans="1:6" ht="18.75">
      <c r="A23" s="166" t="s">
        <v>309</v>
      </c>
      <c r="B23" s="12" t="s">
        <v>295</v>
      </c>
      <c r="C23" s="93">
        <v>29700</v>
      </c>
      <c r="D23" s="93">
        <v>80</v>
      </c>
      <c r="E23" s="93">
        <v>700</v>
      </c>
      <c r="F23" s="93">
        <f t="shared" si="1"/>
        <v>-29000</v>
      </c>
    </row>
    <row r="24" spans="1:6" ht="18.75">
      <c r="A24" s="166" t="s">
        <v>488</v>
      </c>
      <c r="B24" s="12" t="s">
        <v>489</v>
      </c>
      <c r="C24" s="93"/>
      <c r="D24" s="255">
        <v>0</v>
      </c>
      <c r="E24" s="93">
        <v>20</v>
      </c>
      <c r="F24" s="93">
        <f t="shared" si="1"/>
        <v>20</v>
      </c>
    </row>
    <row r="25" spans="1:6" ht="19.5" thickBot="1">
      <c r="A25" s="167" t="s">
        <v>22</v>
      </c>
      <c r="B25" s="155"/>
      <c r="C25" s="154">
        <f>SUM(C14:C24)</f>
        <v>116700</v>
      </c>
      <c r="D25" s="154">
        <f>SUM(D14:D24)</f>
        <v>11184</v>
      </c>
      <c r="E25" s="154">
        <f>SUM(E14:E24)</f>
        <v>97583</v>
      </c>
      <c r="F25" s="154">
        <f t="shared" si="1"/>
        <v>-19117</v>
      </c>
    </row>
    <row r="26" spans="1:6" ht="19.5" thickTop="1">
      <c r="A26" s="170" t="s">
        <v>48</v>
      </c>
      <c r="B26" s="87" t="s">
        <v>282</v>
      </c>
      <c r="C26" s="93"/>
      <c r="D26" s="93"/>
      <c r="E26" s="93"/>
      <c r="F26" s="93"/>
    </row>
    <row r="27" spans="1:6" ht="18.75">
      <c r="A27" s="166" t="s">
        <v>49</v>
      </c>
      <c r="B27" s="12" t="s">
        <v>311</v>
      </c>
      <c r="C27" s="93">
        <v>162000</v>
      </c>
      <c r="D27" s="93">
        <v>7921.51</v>
      </c>
      <c r="E27" s="93">
        <v>261627.5</v>
      </c>
      <c r="F27" s="93">
        <f>E27-C27</f>
        <v>99627.5</v>
      </c>
    </row>
    <row r="28" spans="1:6" ht="19.5" thickBot="1">
      <c r="A28" s="167" t="s">
        <v>22</v>
      </c>
      <c r="B28" s="155"/>
      <c r="C28" s="154">
        <f>SUM(C27)</f>
        <v>162000</v>
      </c>
      <c r="D28" s="154">
        <f>SUM(D27)</f>
        <v>7921.51</v>
      </c>
      <c r="E28" s="154">
        <f>SUM(E27)</f>
        <v>261627.5</v>
      </c>
      <c r="F28" s="154">
        <f>SUM(F27)</f>
        <v>99627.5</v>
      </c>
    </row>
    <row r="29" spans="1:6" ht="19.5" thickTop="1">
      <c r="A29" s="170" t="s">
        <v>50</v>
      </c>
      <c r="B29" s="87" t="s">
        <v>283</v>
      </c>
      <c r="C29" s="93"/>
      <c r="D29" s="93"/>
      <c r="E29" s="93"/>
      <c r="F29" s="93"/>
    </row>
    <row r="30" spans="1:6" ht="18.75">
      <c r="A30" s="166" t="s">
        <v>51</v>
      </c>
      <c r="B30" s="12" t="s">
        <v>293</v>
      </c>
      <c r="C30" s="93">
        <v>130000</v>
      </c>
      <c r="D30" s="156">
        <v>21600</v>
      </c>
      <c r="E30" s="93">
        <v>65900</v>
      </c>
      <c r="F30" s="93">
        <f>E30-C30</f>
        <v>-64100</v>
      </c>
    </row>
    <row r="31" spans="1:6" ht="18.75">
      <c r="A31" s="166" t="s">
        <v>95</v>
      </c>
      <c r="B31" s="12" t="s">
        <v>312</v>
      </c>
      <c r="C31" s="93">
        <v>100</v>
      </c>
      <c r="D31" s="93">
        <v>400</v>
      </c>
      <c r="E31" s="93">
        <v>1046</v>
      </c>
      <c r="F31" s="93">
        <f>E31-C31</f>
        <v>946</v>
      </c>
    </row>
    <row r="32" spans="1:6" ht="18.75">
      <c r="A32" s="166" t="s">
        <v>96</v>
      </c>
      <c r="B32" s="12" t="s">
        <v>313</v>
      </c>
      <c r="C32" s="93">
        <v>2200</v>
      </c>
      <c r="D32" s="255">
        <v>0</v>
      </c>
      <c r="E32" s="93">
        <v>940</v>
      </c>
      <c r="F32" s="93">
        <f>E32-C32</f>
        <v>-1260</v>
      </c>
    </row>
    <row r="33" spans="1:6" ht="19.5" thickBot="1">
      <c r="A33" s="167" t="s">
        <v>22</v>
      </c>
      <c r="B33" s="12"/>
      <c r="C33" s="154">
        <f>SUM(C30:C32)</f>
        <v>132300</v>
      </c>
      <c r="D33" s="154">
        <f>SUM(D30:D32)</f>
        <v>22000</v>
      </c>
      <c r="E33" s="154">
        <f>SUM(E30:E32)</f>
        <v>67886</v>
      </c>
      <c r="F33" s="154">
        <f>SUM(F30:F32)</f>
        <v>-64414</v>
      </c>
    </row>
    <row r="34" spans="1:6" ht="19.5" thickTop="1">
      <c r="A34" s="165" t="s">
        <v>92</v>
      </c>
      <c r="B34" s="87" t="s">
        <v>284</v>
      </c>
      <c r="C34" s="93"/>
      <c r="D34" s="93"/>
      <c r="E34" s="93"/>
      <c r="F34" s="93"/>
    </row>
    <row r="35" spans="1:6" ht="18.75">
      <c r="A35" s="166" t="s">
        <v>97</v>
      </c>
      <c r="B35" s="12" t="s">
        <v>314</v>
      </c>
      <c r="C35" s="93">
        <v>1200</v>
      </c>
      <c r="D35" s="255">
        <v>0</v>
      </c>
      <c r="E35" s="255">
        <v>0</v>
      </c>
      <c r="F35" s="93">
        <f>E35-C35</f>
        <v>-1200</v>
      </c>
    </row>
    <row r="36" spans="1:6" ht="19.5" thickBot="1">
      <c r="A36" s="171" t="s">
        <v>22</v>
      </c>
      <c r="B36" s="157"/>
      <c r="C36" s="154">
        <f>SUM(C35)</f>
        <v>1200</v>
      </c>
      <c r="D36" s="254">
        <v>0</v>
      </c>
      <c r="E36" s="254">
        <v>0</v>
      </c>
      <c r="F36" s="154">
        <f>E36-C36</f>
        <v>-1200</v>
      </c>
    </row>
    <row r="37" spans="1:6" ht="18.75" customHeight="1" thickTop="1">
      <c r="A37" s="288"/>
      <c r="B37" s="288"/>
      <c r="C37" s="288"/>
      <c r="D37" s="288"/>
      <c r="E37" s="288"/>
      <c r="F37" s="288"/>
    </row>
    <row r="38" spans="1:6" ht="18.75" customHeight="1">
      <c r="A38" s="158"/>
      <c r="B38" s="158"/>
      <c r="C38" s="158"/>
      <c r="D38" s="158"/>
      <c r="E38" s="158"/>
      <c r="F38" s="158"/>
    </row>
    <row r="39" spans="1:6" ht="18.75" customHeight="1">
      <c r="A39" s="158"/>
      <c r="B39" s="158"/>
      <c r="C39" s="158"/>
      <c r="D39" s="158"/>
      <c r="E39" s="158"/>
      <c r="F39" s="158"/>
    </row>
    <row r="40" spans="1:6" ht="18.75" customHeight="1">
      <c r="A40" s="158"/>
      <c r="B40" s="158"/>
      <c r="C40" s="158"/>
      <c r="D40" s="158"/>
      <c r="E40" s="158"/>
      <c r="F40" s="158"/>
    </row>
    <row r="41" spans="1:6" ht="18.75" customHeight="1">
      <c r="A41" s="290" t="s">
        <v>58</v>
      </c>
      <c r="B41" s="290"/>
      <c r="C41" s="290"/>
      <c r="D41" s="290"/>
      <c r="E41" s="290"/>
      <c r="F41" s="290"/>
    </row>
    <row r="42" spans="1:6" ht="18.75">
      <c r="A42" s="284" t="s">
        <v>12</v>
      </c>
      <c r="B42" s="285"/>
      <c r="C42" s="286"/>
      <c r="D42" s="286"/>
      <c r="E42" s="286"/>
      <c r="F42" s="287"/>
    </row>
    <row r="43" spans="1:6" ht="18.75">
      <c r="A43" s="283" t="s">
        <v>27</v>
      </c>
      <c r="B43" s="282" t="s">
        <v>4</v>
      </c>
      <c r="C43" s="282" t="s">
        <v>25</v>
      </c>
      <c r="D43" s="282" t="s">
        <v>40</v>
      </c>
      <c r="E43" s="282" t="s">
        <v>41</v>
      </c>
      <c r="F43" s="150" t="s">
        <v>334</v>
      </c>
    </row>
    <row r="44" spans="1:6" ht="18.75">
      <c r="A44" s="283"/>
      <c r="B44" s="282"/>
      <c r="C44" s="282"/>
      <c r="D44" s="282"/>
      <c r="E44" s="282"/>
      <c r="F44" s="150" t="s">
        <v>25</v>
      </c>
    </row>
    <row r="45" spans="1:6" ht="18.75">
      <c r="A45" s="172" t="s">
        <v>98</v>
      </c>
      <c r="B45" s="155"/>
      <c r="C45" s="159"/>
      <c r="D45" s="159"/>
      <c r="E45" s="159"/>
      <c r="F45" s="159"/>
    </row>
    <row r="46" spans="1:6" ht="18.75">
      <c r="A46" s="165" t="s">
        <v>52</v>
      </c>
      <c r="B46" s="153">
        <v>1000</v>
      </c>
      <c r="C46" s="93"/>
      <c r="D46" s="93"/>
      <c r="E46" s="93"/>
      <c r="F46" s="93"/>
    </row>
    <row r="47" spans="1:6" ht="18.75">
      <c r="A47" s="166" t="s">
        <v>297</v>
      </c>
      <c r="B47" s="152">
        <v>1002</v>
      </c>
      <c r="C47" s="93">
        <v>5967000</v>
      </c>
      <c r="D47" s="93">
        <v>587826</v>
      </c>
      <c r="E47" s="93">
        <v>7732871.56</v>
      </c>
      <c r="F47" s="93">
        <f>E47-C47</f>
        <v>1765871.5599999996</v>
      </c>
    </row>
    <row r="48" spans="1:6" ht="18.75">
      <c r="A48" s="166" t="s">
        <v>99</v>
      </c>
      <c r="B48" s="152">
        <v>1003</v>
      </c>
      <c r="C48" s="93">
        <v>1843000</v>
      </c>
      <c r="D48" s="93">
        <v>223698.85</v>
      </c>
      <c r="E48" s="93">
        <v>2443168.01</v>
      </c>
      <c r="F48" s="93">
        <f aca="true" t="shared" si="2" ref="F48:F54">E48-C48</f>
        <v>600168.0099999998</v>
      </c>
    </row>
    <row r="49" spans="1:6" ht="18.75">
      <c r="A49" s="166" t="s">
        <v>54</v>
      </c>
      <c r="B49" s="152">
        <v>1004</v>
      </c>
      <c r="C49" s="93">
        <v>71000</v>
      </c>
      <c r="D49" s="255">
        <v>0</v>
      </c>
      <c r="E49" s="93">
        <v>114668.21</v>
      </c>
      <c r="F49" s="93">
        <f t="shared" si="2"/>
        <v>43668.21000000001</v>
      </c>
    </row>
    <row r="50" spans="1:6" ht="18.75">
      <c r="A50" s="166" t="s">
        <v>55</v>
      </c>
      <c r="B50" s="152">
        <v>1005</v>
      </c>
      <c r="C50" s="93">
        <v>900200</v>
      </c>
      <c r="D50" s="93">
        <v>73678.25</v>
      </c>
      <c r="E50" s="93">
        <v>1019685.42</v>
      </c>
      <c r="F50" s="93">
        <f t="shared" si="2"/>
        <v>119485.42000000004</v>
      </c>
    </row>
    <row r="51" spans="1:6" ht="18.75">
      <c r="A51" s="166" t="s">
        <v>56</v>
      </c>
      <c r="B51" s="152">
        <v>1006</v>
      </c>
      <c r="C51" s="93">
        <v>1505000</v>
      </c>
      <c r="D51" s="93">
        <v>166034.79</v>
      </c>
      <c r="E51" s="93">
        <v>2232277.67</v>
      </c>
      <c r="F51" s="93">
        <f t="shared" si="2"/>
        <v>727277.6699999999</v>
      </c>
    </row>
    <row r="52" spans="1:6" ht="18.75">
      <c r="A52" s="166" t="s">
        <v>100</v>
      </c>
      <c r="B52" s="152">
        <v>1010</v>
      </c>
      <c r="C52" s="93">
        <v>35000</v>
      </c>
      <c r="D52" s="255">
        <v>0</v>
      </c>
      <c r="E52" s="93">
        <v>46186.43</v>
      </c>
      <c r="F52" s="93">
        <f t="shared" si="2"/>
        <v>11186.43</v>
      </c>
    </row>
    <row r="53" spans="1:6" ht="18.75">
      <c r="A53" s="166" t="s">
        <v>101</v>
      </c>
      <c r="B53" s="152">
        <v>1011</v>
      </c>
      <c r="C53" s="93">
        <v>61000</v>
      </c>
      <c r="D53" s="93">
        <v>27077.19</v>
      </c>
      <c r="E53" s="93">
        <v>98661.64</v>
      </c>
      <c r="F53" s="93">
        <f t="shared" si="2"/>
        <v>37661.64</v>
      </c>
    </row>
    <row r="54" spans="1:6" ht="18.75">
      <c r="A54" s="166" t="s">
        <v>315</v>
      </c>
      <c r="B54" s="152">
        <v>1013</v>
      </c>
      <c r="C54" s="93">
        <v>259800</v>
      </c>
      <c r="D54" s="93">
        <v>94137</v>
      </c>
      <c r="E54" s="93">
        <v>714446</v>
      </c>
      <c r="F54" s="93">
        <f t="shared" si="2"/>
        <v>454646</v>
      </c>
    </row>
    <row r="55" spans="1:6" ht="19.5" thickBot="1">
      <c r="A55" s="167" t="s">
        <v>22</v>
      </c>
      <c r="B55" s="152"/>
      <c r="C55" s="154">
        <f>SUM(C47:C54)</f>
        <v>10642000</v>
      </c>
      <c r="D55" s="154">
        <f>SUM(D47:D54)</f>
        <v>1172452.0799999998</v>
      </c>
      <c r="E55" s="154">
        <f>SUM(E47:E54)</f>
        <v>14401964.940000001</v>
      </c>
      <c r="F55" s="154">
        <f>SUM(F47:F54)</f>
        <v>3759964.9399999995</v>
      </c>
    </row>
    <row r="56" spans="1:6" ht="19.5" thickTop="1">
      <c r="A56" s="173" t="s">
        <v>102</v>
      </c>
      <c r="B56" s="152"/>
      <c r="C56" s="156"/>
      <c r="D56" s="156"/>
      <c r="E56" s="156"/>
      <c r="F56" s="156"/>
    </row>
    <row r="57" spans="1:6" ht="18.75">
      <c r="A57" s="165" t="s">
        <v>53</v>
      </c>
      <c r="B57" s="160">
        <v>2000</v>
      </c>
      <c r="C57" s="93"/>
      <c r="D57" s="93"/>
      <c r="E57" s="93"/>
      <c r="F57" s="93"/>
    </row>
    <row r="58" spans="1:6" ht="18.75">
      <c r="A58" s="166" t="s">
        <v>103</v>
      </c>
      <c r="B58" s="152">
        <v>2002</v>
      </c>
      <c r="C58" s="93">
        <v>7720800</v>
      </c>
      <c r="D58" s="253">
        <v>0</v>
      </c>
      <c r="E58" s="93">
        <v>4188351</v>
      </c>
      <c r="F58" s="93">
        <f>E58-C58</f>
        <v>-3532449</v>
      </c>
    </row>
    <row r="59" spans="1:6" ht="18.75">
      <c r="A59" s="166" t="s">
        <v>104</v>
      </c>
      <c r="B59" s="152"/>
      <c r="C59" s="93"/>
      <c r="D59" s="93"/>
      <c r="E59" s="93"/>
      <c r="F59" s="93"/>
    </row>
    <row r="60" spans="1:6" ht="18.75">
      <c r="A60" s="166" t="s">
        <v>132</v>
      </c>
      <c r="B60" s="152">
        <v>2003</v>
      </c>
      <c r="C60" s="93"/>
      <c r="D60" s="253">
        <v>0</v>
      </c>
      <c r="E60" s="93">
        <v>450900</v>
      </c>
      <c r="F60" s="93">
        <v>450900</v>
      </c>
    </row>
    <row r="61" spans="1:6" ht="18.75">
      <c r="A61" s="166" t="s">
        <v>133</v>
      </c>
      <c r="B61" s="152">
        <v>2003</v>
      </c>
      <c r="C61" s="93"/>
      <c r="D61" s="253">
        <v>0</v>
      </c>
      <c r="E61" s="93">
        <v>120000</v>
      </c>
      <c r="F61" s="93">
        <v>120000</v>
      </c>
    </row>
    <row r="62" spans="1:6" ht="18.75">
      <c r="A62" s="166" t="s">
        <v>134</v>
      </c>
      <c r="B62" s="152">
        <v>2003</v>
      </c>
      <c r="C62" s="93"/>
      <c r="D62" s="253">
        <v>0</v>
      </c>
      <c r="E62" s="93">
        <v>18000</v>
      </c>
      <c r="F62" s="93">
        <v>18000</v>
      </c>
    </row>
    <row r="63" spans="1:6" ht="18.75">
      <c r="A63" s="166" t="s">
        <v>137</v>
      </c>
      <c r="B63" s="152">
        <v>2003</v>
      </c>
      <c r="C63" s="93"/>
      <c r="D63" s="253">
        <v>0</v>
      </c>
      <c r="E63" s="93">
        <v>1125225</v>
      </c>
      <c r="F63" s="93">
        <v>1125225</v>
      </c>
    </row>
    <row r="64" spans="1:6" ht="18.75">
      <c r="A64" s="166" t="s">
        <v>136</v>
      </c>
      <c r="B64" s="152">
        <v>2003</v>
      </c>
      <c r="C64" s="93"/>
      <c r="D64" s="253">
        <v>0</v>
      </c>
      <c r="E64" s="93">
        <v>1667136</v>
      </c>
      <c r="F64" s="93">
        <v>1667136</v>
      </c>
    </row>
    <row r="65" spans="1:6" ht="18.75">
      <c r="A65" s="166" t="s">
        <v>135</v>
      </c>
      <c r="B65" s="152">
        <v>2003</v>
      </c>
      <c r="C65" s="93"/>
      <c r="D65" s="253">
        <v>0</v>
      </c>
      <c r="E65" s="93">
        <v>4000</v>
      </c>
      <c r="F65" s="93">
        <v>4000</v>
      </c>
    </row>
    <row r="66" spans="1:6" ht="19.5" thickBot="1">
      <c r="A66" s="167" t="s">
        <v>22</v>
      </c>
      <c r="B66" s="152"/>
      <c r="C66" s="154">
        <f>SUM(C58)</f>
        <v>7720800</v>
      </c>
      <c r="D66" s="254">
        <f>SUM(D58:D65)</f>
        <v>0</v>
      </c>
      <c r="E66" s="154">
        <f>SUM(E58:E65)</f>
        <v>7573612</v>
      </c>
      <c r="F66" s="154">
        <f>SUM(F58:F65)</f>
        <v>-147188</v>
      </c>
    </row>
    <row r="67" spans="1:6" ht="19.5" thickTop="1">
      <c r="A67" s="167" t="s">
        <v>57</v>
      </c>
      <c r="B67" s="152"/>
      <c r="C67" s="161">
        <f>C12+C25+C28+C33+C36+C55+C66</f>
        <v>18960700</v>
      </c>
      <c r="D67" s="161">
        <f>SUM(D12,D25,D28,D33,D55,D66)</f>
        <v>1215495.1099999999</v>
      </c>
      <c r="E67" s="161">
        <f>SUM(E12,E25,E28,E33,E55,E66)</f>
        <v>22666489.900000002</v>
      </c>
      <c r="F67" s="161">
        <f>E67-C67</f>
        <v>3705789.9000000022</v>
      </c>
    </row>
    <row r="68" spans="1:6" ht="18.75">
      <c r="A68" s="173" t="s">
        <v>105</v>
      </c>
      <c r="B68" s="152"/>
      <c r="C68" s="156"/>
      <c r="D68" s="156"/>
      <c r="E68" s="156"/>
      <c r="F68" s="156" t="s">
        <v>542</v>
      </c>
    </row>
    <row r="69" spans="1:6" ht="18.75">
      <c r="A69" s="165" t="s">
        <v>316</v>
      </c>
      <c r="B69" s="160">
        <v>3000</v>
      </c>
      <c r="C69" s="93"/>
      <c r="D69" s="93"/>
      <c r="E69" s="93"/>
      <c r="F69" s="93"/>
    </row>
    <row r="70" spans="1:6" ht="18.75">
      <c r="A70" s="166" t="s">
        <v>106</v>
      </c>
      <c r="B70" s="152">
        <v>3000</v>
      </c>
      <c r="C70" s="93">
        <v>6313200</v>
      </c>
      <c r="D70" s="253">
        <v>0</v>
      </c>
      <c r="E70" s="93">
        <v>6637200</v>
      </c>
      <c r="F70" s="93">
        <f>E70-C70</f>
        <v>324000</v>
      </c>
    </row>
    <row r="71" spans="1:6" ht="18.75">
      <c r="A71" s="166" t="s">
        <v>107</v>
      </c>
      <c r="B71" s="152">
        <v>3000</v>
      </c>
      <c r="C71" s="93">
        <v>1008000</v>
      </c>
      <c r="D71" s="253">
        <v>0</v>
      </c>
      <c r="E71" s="93">
        <v>1092000</v>
      </c>
      <c r="F71" s="93">
        <f>E71-C71</f>
        <v>84000</v>
      </c>
    </row>
    <row r="72" spans="1:6" ht="18.75">
      <c r="A72" s="166" t="s">
        <v>108</v>
      </c>
      <c r="B72" s="152">
        <v>3000</v>
      </c>
      <c r="C72" s="93">
        <v>139700</v>
      </c>
      <c r="D72" s="253">
        <v>18720</v>
      </c>
      <c r="E72" s="93">
        <v>196740</v>
      </c>
      <c r="F72" s="93">
        <f>E72-C72</f>
        <v>57040</v>
      </c>
    </row>
    <row r="73" spans="1:6" ht="18.75">
      <c r="A73" s="166" t="s">
        <v>109</v>
      </c>
      <c r="B73" s="152">
        <v>3000</v>
      </c>
      <c r="C73" s="93">
        <v>28000</v>
      </c>
      <c r="D73" s="253">
        <v>0</v>
      </c>
      <c r="E73" s="93">
        <v>35000</v>
      </c>
      <c r="F73" s="93">
        <f>E73-C73</f>
        <v>7000</v>
      </c>
    </row>
    <row r="74" spans="1:6" ht="18.75">
      <c r="A74" s="166" t="s">
        <v>330</v>
      </c>
      <c r="B74" s="152">
        <v>3000</v>
      </c>
      <c r="C74" s="93">
        <v>28000</v>
      </c>
      <c r="D74" s="253">
        <v>0</v>
      </c>
      <c r="E74" s="93">
        <v>25000</v>
      </c>
      <c r="F74" s="93">
        <f>E74-C74</f>
        <v>-3000</v>
      </c>
    </row>
    <row r="75" spans="1:6" ht="18.75">
      <c r="A75" s="166" t="s">
        <v>328</v>
      </c>
      <c r="B75" s="152"/>
      <c r="C75" s="93"/>
      <c r="D75" s="253"/>
      <c r="E75" s="93"/>
      <c r="F75" s="93"/>
    </row>
    <row r="76" spans="1:6" ht="18.75">
      <c r="A76" s="230" t="s">
        <v>509</v>
      </c>
      <c r="B76" s="152">
        <v>3000</v>
      </c>
      <c r="C76" s="93"/>
      <c r="D76" s="253">
        <v>124000</v>
      </c>
      <c r="E76" s="93">
        <v>124000</v>
      </c>
      <c r="F76" s="93">
        <f>E76-C76</f>
        <v>124000</v>
      </c>
    </row>
    <row r="77" spans="1:6" ht="18.75">
      <c r="A77" s="230" t="s">
        <v>508</v>
      </c>
      <c r="B77" s="152"/>
      <c r="C77" s="93"/>
      <c r="D77" s="253"/>
      <c r="E77" s="93"/>
      <c r="F77" s="93"/>
    </row>
    <row r="78" spans="1:6" ht="19.5" thickBot="1">
      <c r="A78" s="167" t="s">
        <v>22</v>
      </c>
      <c r="B78" s="152"/>
      <c r="C78" s="154">
        <f>SUM(C70:C77)</f>
        <v>7516900</v>
      </c>
      <c r="D78" s="154">
        <f>SUM(D70:D77)</f>
        <v>142720</v>
      </c>
      <c r="E78" s="154">
        <f>SUM(E70:E77)</f>
        <v>8109940</v>
      </c>
      <c r="F78" s="154">
        <f>SUM(F70:F77)</f>
        <v>593040</v>
      </c>
    </row>
    <row r="79" ht="18" thickTop="1"/>
  </sheetData>
  <sheetProtection/>
  <mergeCells count="17">
    <mergeCell ref="A1:F1"/>
    <mergeCell ref="A2:F2"/>
    <mergeCell ref="A3:F3"/>
    <mergeCell ref="A4:F4"/>
    <mergeCell ref="E43:E44"/>
    <mergeCell ref="A41:F41"/>
    <mergeCell ref="A43:A44"/>
    <mergeCell ref="B43:B44"/>
    <mergeCell ref="C43:C44"/>
    <mergeCell ref="D43:D44"/>
    <mergeCell ref="D5:D6"/>
    <mergeCell ref="E5:E6"/>
    <mergeCell ref="A5:A6"/>
    <mergeCell ref="A42:F42"/>
    <mergeCell ref="A37:F37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4">
      <selection activeCell="C9" sqref="C9"/>
    </sheetView>
  </sheetViews>
  <sheetFormatPr defaultColWidth="9.140625" defaultRowHeight="18" customHeight="1"/>
  <cols>
    <col min="1" max="1" width="60.28125" style="60" customWidth="1"/>
    <col min="2" max="2" width="16.57421875" style="64" customWidth="1"/>
    <col min="3" max="3" width="17.28125" style="64" customWidth="1"/>
    <col min="4" max="16384" width="9.140625" style="60" customWidth="1"/>
  </cols>
  <sheetData>
    <row r="1" spans="1:3" ht="18" customHeight="1">
      <c r="A1" s="261" t="s">
        <v>63</v>
      </c>
      <c r="B1" s="261"/>
      <c r="C1" s="261"/>
    </row>
    <row r="2" spans="1:3" ht="18" customHeight="1">
      <c r="A2" s="261" t="s">
        <v>64</v>
      </c>
      <c r="B2" s="261"/>
      <c r="C2" s="261"/>
    </row>
    <row r="3" spans="1:3" ht="18" customHeight="1">
      <c r="A3" s="291" t="s">
        <v>510</v>
      </c>
      <c r="B3" s="291"/>
      <c r="C3" s="291"/>
    </row>
    <row r="4" spans="1:3" ht="18" customHeight="1">
      <c r="A4" s="55" t="s">
        <v>27</v>
      </c>
      <c r="B4" s="55" t="s">
        <v>30</v>
      </c>
      <c r="C4" s="55" t="s">
        <v>65</v>
      </c>
    </row>
    <row r="5" spans="1:3" ht="18" customHeight="1">
      <c r="A5" s="62" t="s">
        <v>12</v>
      </c>
      <c r="B5" s="56"/>
      <c r="C5" s="56"/>
    </row>
    <row r="6" spans="1:3" ht="18" customHeight="1">
      <c r="A6" s="58" t="s">
        <v>261</v>
      </c>
      <c r="B6" s="57">
        <v>1215495.11</v>
      </c>
      <c r="C6" s="57">
        <v>22666489.9</v>
      </c>
    </row>
    <row r="7" spans="1:3" ht="18" customHeight="1">
      <c r="A7" s="58" t="s">
        <v>262</v>
      </c>
      <c r="B7" s="57">
        <v>142720</v>
      </c>
      <c r="C7" s="57">
        <v>8109940</v>
      </c>
    </row>
    <row r="8" spans="1:3" ht="18" customHeight="1">
      <c r="A8" s="58" t="s">
        <v>66</v>
      </c>
      <c r="B8" s="57">
        <v>84559.17</v>
      </c>
      <c r="C8" s="57">
        <v>1117427.38</v>
      </c>
    </row>
    <row r="9" spans="1:3" ht="18" customHeight="1">
      <c r="A9" s="58" t="s">
        <v>259</v>
      </c>
      <c r="B9" s="57">
        <v>30000</v>
      </c>
      <c r="C9" s="57">
        <v>806040</v>
      </c>
    </row>
    <row r="10" spans="1:3" ht="18" customHeight="1">
      <c r="A10" s="58" t="s">
        <v>323</v>
      </c>
      <c r="B10" s="57">
        <v>610900</v>
      </c>
      <c r="C10" s="57">
        <v>3958650</v>
      </c>
    </row>
    <row r="11" spans="1:3" ht="18" customHeight="1">
      <c r="A11" s="58" t="s">
        <v>258</v>
      </c>
      <c r="B11" s="57">
        <v>0</v>
      </c>
      <c r="C11" s="57">
        <v>4434.52</v>
      </c>
    </row>
    <row r="12" spans="1:3" ht="18" customHeight="1">
      <c r="A12" s="58" t="s">
        <v>141</v>
      </c>
      <c r="B12" s="57">
        <v>24000</v>
      </c>
      <c r="C12" s="57">
        <v>231116.9</v>
      </c>
    </row>
    <row r="13" spans="1:3" ht="18" customHeight="1">
      <c r="A13" s="58" t="s">
        <v>260</v>
      </c>
      <c r="B13" s="57">
        <v>0</v>
      </c>
      <c r="C13" s="57">
        <v>192990</v>
      </c>
    </row>
    <row r="14" spans="1:3" ht="18" customHeight="1">
      <c r="A14" s="58" t="s">
        <v>324</v>
      </c>
      <c r="B14" s="57">
        <v>18000</v>
      </c>
      <c r="C14" s="57">
        <v>1359540</v>
      </c>
    </row>
    <row r="15" spans="1:3" ht="18" customHeight="1">
      <c r="A15" s="58" t="s">
        <v>331</v>
      </c>
      <c r="B15" s="57">
        <v>0</v>
      </c>
      <c r="C15" s="57">
        <v>233.64</v>
      </c>
    </row>
    <row r="16" spans="1:3" ht="18" customHeight="1" thickBot="1">
      <c r="A16" s="59" t="s">
        <v>22</v>
      </c>
      <c r="B16" s="61">
        <f>SUM(B6:B15)</f>
        <v>2125674.2800000003</v>
      </c>
      <c r="C16" s="61">
        <f>SUM(C6:C15)</f>
        <v>38446862.34</v>
      </c>
    </row>
    <row r="17" spans="1:3" ht="18" customHeight="1" thickTop="1">
      <c r="A17" s="63" t="s">
        <v>36</v>
      </c>
      <c r="B17" s="94"/>
      <c r="C17" s="57"/>
    </row>
    <row r="18" spans="1:3" ht="18" customHeight="1">
      <c r="A18" s="58" t="s">
        <v>67</v>
      </c>
      <c r="B18" s="46">
        <v>2008012.58</v>
      </c>
      <c r="C18" s="57">
        <v>13775115.85</v>
      </c>
    </row>
    <row r="19" spans="1:3" ht="18" customHeight="1">
      <c r="A19" s="58" t="s">
        <v>263</v>
      </c>
      <c r="B19" s="46">
        <v>661220</v>
      </c>
      <c r="C19" s="57">
        <v>7213520</v>
      </c>
    </row>
    <row r="20" spans="1:3" ht="18" customHeight="1">
      <c r="A20" s="58" t="s">
        <v>68</v>
      </c>
      <c r="B20" s="57">
        <v>35508.64</v>
      </c>
      <c r="C20" s="57">
        <v>993191.1</v>
      </c>
    </row>
    <row r="21" spans="1:3" ht="18" customHeight="1">
      <c r="A21" s="58" t="s">
        <v>264</v>
      </c>
      <c r="B21" s="57">
        <v>117000</v>
      </c>
      <c r="C21" s="57">
        <v>847150</v>
      </c>
    </row>
    <row r="22" spans="1:3" ht="18" customHeight="1">
      <c r="A22" s="58" t="s">
        <v>69</v>
      </c>
      <c r="B22" s="57">
        <v>610900</v>
      </c>
      <c r="C22" s="57">
        <v>3837050</v>
      </c>
    </row>
    <row r="23" spans="1:3" ht="18" customHeight="1">
      <c r="A23" s="58" t="s">
        <v>125</v>
      </c>
      <c r="B23" s="57">
        <v>0</v>
      </c>
      <c r="C23" s="57">
        <v>121600</v>
      </c>
    </row>
    <row r="24" spans="1:3" ht="18" customHeight="1">
      <c r="A24" s="58" t="s">
        <v>268</v>
      </c>
      <c r="B24" s="57">
        <v>0</v>
      </c>
      <c r="C24" s="57">
        <v>1063476</v>
      </c>
    </row>
    <row r="25" spans="1:3" ht="18" customHeight="1">
      <c r="A25" s="58" t="s">
        <v>318</v>
      </c>
      <c r="B25" s="57">
        <v>0</v>
      </c>
      <c r="C25" s="57">
        <v>268821.4</v>
      </c>
    </row>
    <row r="26" spans="1:3" ht="18" customHeight="1">
      <c r="A26" s="58" t="s">
        <v>265</v>
      </c>
      <c r="B26" s="57">
        <v>18000</v>
      </c>
      <c r="C26" s="57">
        <v>1518900</v>
      </c>
    </row>
    <row r="27" spans="1:3" ht="18" customHeight="1">
      <c r="A27" s="58" t="s">
        <v>266</v>
      </c>
      <c r="B27" s="57">
        <v>336800</v>
      </c>
      <c r="C27" s="57">
        <v>1359540</v>
      </c>
    </row>
    <row r="28" spans="1:3" ht="18" customHeight="1">
      <c r="A28" s="58" t="s">
        <v>267</v>
      </c>
      <c r="B28" s="57">
        <v>24000</v>
      </c>
      <c r="C28" s="57">
        <v>231116.9</v>
      </c>
    </row>
    <row r="29" spans="1:3" ht="18" customHeight="1">
      <c r="A29" s="58" t="s">
        <v>333</v>
      </c>
      <c r="B29" s="57">
        <v>0</v>
      </c>
      <c r="C29" s="57">
        <v>233.64</v>
      </c>
    </row>
    <row r="30" spans="1:3" ht="18" customHeight="1" thickBot="1">
      <c r="A30" s="59" t="s">
        <v>22</v>
      </c>
      <c r="B30" s="61">
        <f>SUM(B18:B29)</f>
        <v>3811441.22</v>
      </c>
      <c r="C30" s="61">
        <f>SUM(C18:C29)</f>
        <v>31229714.89</v>
      </c>
    </row>
    <row r="31" spans="1:3" ht="18" customHeight="1" thickBot="1" thickTop="1">
      <c r="A31" s="59" t="s">
        <v>70</v>
      </c>
      <c r="B31" s="61">
        <f>B16-B30</f>
        <v>-1685766.94</v>
      </c>
      <c r="C31" s="61">
        <f>C16-C30</f>
        <v>7217147.450000003</v>
      </c>
    </row>
    <row r="32" spans="1:5" ht="18" customHeight="1" thickTop="1">
      <c r="A32" s="6" t="s">
        <v>13</v>
      </c>
      <c r="B32" s="18"/>
      <c r="C32" s="24"/>
      <c r="D32" s="24"/>
      <c r="E32" s="24"/>
    </row>
    <row r="33" spans="1:5" ht="18" customHeight="1">
      <c r="A33" s="50" t="s">
        <v>14</v>
      </c>
      <c r="B33" s="18"/>
      <c r="C33" s="24"/>
      <c r="D33" s="24"/>
      <c r="E33" s="23"/>
    </row>
    <row r="34" spans="1:5" ht="18" customHeight="1">
      <c r="A34" s="50"/>
      <c r="B34" s="18"/>
      <c r="C34" s="24"/>
      <c r="D34" s="24"/>
      <c r="E34" s="23"/>
    </row>
    <row r="35" spans="1:5" ht="18" customHeight="1">
      <c r="A35" s="273" t="s">
        <v>71</v>
      </c>
      <c r="B35" s="273"/>
      <c r="C35" s="273"/>
      <c r="D35" s="19"/>
      <c r="E35" s="19"/>
    </row>
    <row r="36" spans="1:5" ht="18" customHeight="1">
      <c r="A36" s="273" t="s">
        <v>129</v>
      </c>
      <c r="B36" s="273"/>
      <c r="C36" s="273"/>
      <c r="D36" s="19"/>
      <c r="E36" s="19"/>
    </row>
    <row r="37" spans="1:5" ht="18" customHeight="1">
      <c r="A37" s="273" t="s">
        <v>15</v>
      </c>
      <c r="B37" s="273"/>
      <c r="C37" s="273"/>
      <c r="D37" s="19"/>
      <c r="E37" s="19"/>
    </row>
    <row r="38" spans="1:5" ht="18" customHeight="1">
      <c r="A38" s="6"/>
      <c r="B38" s="18"/>
      <c r="C38" s="24"/>
      <c r="D38" s="24"/>
      <c r="E38" s="6"/>
    </row>
    <row r="39" spans="1:5" s="1" customFormat="1" ht="18" customHeight="1">
      <c r="A39" s="273" t="s">
        <v>269</v>
      </c>
      <c r="B39" s="273"/>
      <c r="C39" s="273"/>
      <c r="D39" s="19"/>
      <c r="E39" s="19"/>
    </row>
    <row r="40" spans="1:5" s="1" customFormat="1" ht="18" customHeight="1">
      <c r="A40" s="273" t="s">
        <v>16</v>
      </c>
      <c r="B40" s="273"/>
      <c r="C40" s="273"/>
      <c r="D40" s="19"/>
      <c r="E40" s="19"/>
    </row>
    <row r="41" spans="1:5" s="1" customFormat="1" ht="18" customHeight="1">
      <c r="A41" s="274">
        <v>239844</v>
      </c>
      <c r="B41" s="274"/>
      <c r="C41" s="274"/>
      <c r="D41" s="19"/>
      <c r="E41" s="19"/>
    </row>
  </sheetData>
  <sheetProtection/>
  <mergeCells count="9">
    <mergeCell ref="A41:C41"/>
    <mergeCell ref="A36:C36"/>
    <mergeCell ref="A37:C37"/>
    <mergeCell ref="A39:C39"/>
    <mergeCell ref="A40:C40"/>
    <mergeCell ref="A1:C1"/>
    <mergeCell ref="A2:C2"/>
    <mergeCell ref="A3:C3"/>
    <mergeCell ref="A35:C35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21">
      <selection activeCell="J24" sqref="J24"/>
    </sheetView>
  </sheetViews>
  <sheetFormatPr defaultColWidth="9.140625" defaultRowHeight="12.75"/>
  <cols>
    <col min="1" max="1" width="11.421875" style="102" customWidth="1"/>
    <col min="2" max="2" width="7.7109375" style="60" customWidth="1"/>
    <col min="3" max="3" width="9.7109375" style="102" customWidth="1"/>
    <col min="4" max="5" width="6.7109375" style="60" customWidth="1"/>
    <col min="6" max="6" width="11.28125" style="60" customWidth="1"/>
    <col min="7" max="8" width="7.7109375" style="60" customWidth="1"/>
    <col min="9" max="9" width="7.57421875" style="60" customWidth="1"/>
    <col min="10" max="10" width="20.140625" style="60" customWidth="1"/>
    <col min="11" max="16384" width="9.140625" style="60" customWidth="1"/>
  </cols>
  <sheetData>
    <row r="1" spans="1:10" ht="23.25">
      <c r="A1" s="95"/>
      <c r="B1" s="65"/>
      <c r="C1" s="95"/>
      <c r="D1" s="65"/>
      <c r="E1" s="65"/>
      <c r="F1" s="65"/>
      <c r="G1" s="103"/>
      <c r="H1" s="65"/>
      <c r="I1" s="65"/>
      <c r="J1" s="66"/>
    </row>
    <row r="2" spans="1:10" ht="23.25">
      <c r="A2" s="293" t="s">
        <v>72</v>
      </c>
      <c r="B2" s="293"/>
      <c r="C2" s="293"/>
      <c r="D2" s="293"/>
      <c r="E2" s="293"/>
      <c r="F2" s="293"/>
      <c r="G2" s="292" t="s">
        <v>73</v>
      </c>
      <c r="H2" s="293"/>
      <c r="I2" s="293"/>
      <c r="J2" s="293"/>
    </row>
    <row r="3" spans="1:10" ht="23.25">
      <c r="A3" s="293" t="s">
        <v>74</v>
      </c>
      <c r="B3" s="293"/>
      <c r="C3" s="293"/>
      <c r="D3" s="293"/>
      <c r="E3" s="293"/>
      <c r="F3" s="293"/>
      <c r="G3" s="292" t="s">
        <v>127</v>
      </c>
      <c r="H3" s="293"/>
      <c r="I3" s="293"/>
      <c r="J3" s="293"/>
    </row>
    <row r="4" spans="1:10" ht="23.25">
      <c r="A4" s="96"/>
      <c r="B4" s="67"/>
      <c r="C4" s="96"/>
      <c r="D4" s="67"/>
      <c r="E4" s="67"/>
      <c r="F4" s="67"/>
      <c r="G4" s="104"/>
      <c r="H4" s="67"/>
      <c r="I4" s="67"/>
      <c r="J4" s="67"/>
    </row>
    <row r="5" spans="1:10" ht="23.25">
      <c r="A5" s="294" t="s">
        <v>524</v>
      </c>
      <c r="B5" s="294"/>
      <c r="C5" s="294"/>
      <c r="D5" s="294"/>
      <c r="E5" s="294"/>
      <c r="F5" s="295"/>
      <c r="G5" s="68"/>
      <c r="H5" s="68"/>
      <c r="I5" s="68"/>
      <c r="J5" s="69">
        <v>16828126.27</v>
      </c>
    </row>
    <row r="6" spans="1:10" ht="23.25">
      <c r="A6" s="97"/>
      <c r="B6" s="70"/>
      <c r="C6" s="97"/>
      <c r="D6" s="70"/>
      <c r="E6" s="70"/>
      <c r="F6" s="71"/>
      <c r="G6" s="68"/>
      <c r="H6" s="68"/>
      <c r="I6" s="68"/>
      <c r="J6" s="69"/>
    </row>
    <row r="7" spans="1:10" ht="23.25">
      <c r="A7" s="97"/>
      <c r="B7" s="70"/>
      <c r="C7" s="97"/>
      <c r="D7" s="70"/>
      <c r="E7" s="70"/>
      <c r="F7" s="71"/>
      <c r="G7" s="68"/>
      <c r="H7" s="68"/>
      <c r="I7" s="68"/>
      <c r="J7" s="69"/>
    </row>
    <row r="8" spans="1:10" ht="23.25">
      <c r="A8" s="98"/>
      <c r="B8" s="72"/>
      <c r="C8" s="98"/>
      <c r="D8" s="72"/>
      <c r="E8" s="72"/>
      <c r="F8" s="71"/>
      <c r="G8" s="68"/>
      <c r="H8" s="68"/>
      <c r="I8" s="68"/>
      <c r="J8" s="69"/>
    </row>
    <row r="9" spans="1:10" ht="23.25">
      <c r="A9" s="98"/>
      <c r="B9" s="72"/>
      <c r="C9" s="98"/>
      <c r="D9" s="72"/>
      <c r="E9" s="72"/>
      <c r="F9" s="71"/>
      <c r="G9" s="68"/>
      <c r="H9" s="68"/>
      <c r="I9" s="68"/>
      <c r="J9" s="69"/>
    </row>
    <row r="10" spans="1:10" ht="23.25">
      <c r="A10" s="98"/>
      <c r="B10" s="72"/>
      <c r="C10" s="98"/>
      <c r="D10" s="72"/>
      <c r="E10" s="72"/>
      <c r="F10" s="71"/>
      <c r="G10" s="68"/>
      <c r="H10" s="68"/>
      <c r="I10" s="68"/>
      <c r="J10" s="69"/>
    </row>
    <row r="11" spans="1:10" ht="23.25">
      <c r="A11" s="298" t="s">
        <v>75</v>
      </c>
      <c r="B11" s="298"/>
      <c r="C11" s="298"/>
      <c r="D11" s="298"/>
      <c r="E11" s="298"/>
      <c r="F11" s="71"/>
      <c r="G11" s="68"/>
      <c r="H11" s="68"/>
      <c r="I11" s="68"/>
      <c r="J11" s="69"/>
    </row>
    <row r="12" spans="1:10" ht="23.25">
      <c r="A12" s="99" t="s">
        <v>76</v>
      </c>
      <c r="B12" s="72"/>
      <c r="C12" s="99" t="s">
        <v>77</v>
      </c>
      <c r="D12" s="72"/>
      <c r="E12" s="72"/>
      <c r="F12" s="73" t="s">
        <v>78</v>
      </c>
      <c r="G12" s="68"/>
      <c r="H12" s="68"/>
      <c r="I12" s="68"/>
      <c r="J12" s="69"/>
    </row>
    <row r="13" spans="1:10" ht="23.25">
      <c r="A13" s="99" t="s">
        <v>535</v>
      </c>
      <c r="B13" s="72"/>
      <c r="C13" s="99" t="s">
        <v>534</v>
      </c>
      <c r="D13" s="72"/>
      <c r="E13" s="72"/>
      <c r="F13" s="74">
        <v>14842</v>
      </c>
      <c r="G13" s="68"/>
      <c r="H13" s="68"/>
      <c r="I13" s="68"/>
      <c r="J13" s="75"/>
    </row>
    <row r="14" spans="1:10" ht="23.25">
      <c r="A14" s="99" t="s">
        <v>536</v>
      </c>
      <c r="B14" s="72"/>
      <c r="C14" s="99" t="s">
        <v>538</v>
      </c>
      <c r="D14" s="72"/>
      <c r="E14" s="72"/>
      <c r="F14" s="74">
        <v>45243</v>
      </c>
      <c r="G14" s="68"/>
      <c r="H14" s="68"/>
      <c r="I14" s="68"/>
      <c r="J14" s="75"/>
    </row>
    <row r="15" spans="1:10" ht="23.25">
      <c r="A15" s="99" t="s">
        <v>537</v>
      </c>
      <c r="B15" s="72"/>
      <c r="C15" s="99" t="s">
        <v>539</v>
      </c>
      <c r="D15" s="72"/>
      <c r="E15" s="72"/>
      <c r="F15" s="74">
        <v>15347.69</v>
      </c>
      <c r="G15" s="68"/>
      <c r="H15" s="68"/>
      <c r="I15" s="68"/>
      <c r="J15" s="69">
        <f>F13+F14+F15</f>
        <v>75432.69</v>
      </c>
    </row>
    <row r="16" spans="1:10" ht="23.25">
      <c r="A16" s="99"/>
      <c r="B16" s="72"/>
      <c r="C16" s="99"/>
      <c r="D16" s="72"/>
      <c r="E16" s="72"/>
      <c r="F16" s="74"/>
      <c r="G16" s="68"/>
      <c r="H16" s="68"/>
      <c r="I16" s="68"/>
      <c r="J16" s="69"/>
    </row>
    <row r="17" spans="1:10" ht="23.25">
      <c r="A17" s="99"/>
      <c r="B17" s="72"/>
      <c r="C17" s="99"/>
      <c r="D17" s="72"/>
      <c r="E17" s="72"/>
      <c r="F17" s="74"/>
      <c r="G17" s="68"/>
      <c r="H17" s="68"/>
      <c r="I17" s="68"/>
      <c r="J17" s="69"/>
    </row>
    <row r="18" spans="1:10" ht="23.25">
      <c r="A18" s="99"/>
      <c r="B18" s="72"/>
      <c r="C18" s="99"/>
      <c r="D18" s="72"/>
      <c r="E18" s="72"/>
      <c r="F18" s="74"/>
      <c r="G18" s="68"/>
      <c r="H18" s="68"/>
      <c r="I18" s="68"/>
      <c r="J18" s="69"/>
    </row>
    <row r="19" spans="1:10" ht="23.25">
      <c r="A19" s="98"/>
      <c r="B19" s="72"/>
      <c r="C19" s="99"/>
      <c r="D19" s="72"/>
      <c r="E19" s="72"/>
      <c r="F19" s="74"/>
      <c r="G19" s="68"/>
      <c r="H19" s="68"/>
      <c r="I19" s="68"/>
      <c r="J19" s="69"/>
    </row>
    <row r="20" spans="1:10" ht="23.25">
      <c r="A20" s="99"/>
      <c r="B20" s="72"/>
      <c r="C20" s="99"/>
      <c r="D20" s="72"/>
      <c r="E20" s="72"/>
      <c r="F20" s="74"/>
      <c r="G20" s="68"/>
      <c r="H20" s="68"/>
      <c r="I20" s="68"/>
      <c r="J20" s="69"/>
    </row>
    <row r="21" spans="1:10" ht="23.25">
      <c r="A21" s="99"/>
      <c r="B21" s="72"/>
      <c r="C21" s="99"/>
      <c r="D21" s="72"/>
      <c r="E21" s="72"/>
      <c r="F21" s="74"/>
      <c r="G21" s="68"/>
      <c r="H21" s="68"/>
      <c r="I21" s="68"/>
      <c r="J21" s="69"/>
    </row>
    <row r="22" spans="1:10" ht="23.25">
      <c r="A22" s="98"/>
      <c r="B22" s="72"/>
      <c r="C22" s="98"/>
      <c r="D22" s="72"/>
      <c r="E22" s="72"/>
      <c r="F22" s="74"/>
      <c r="G22" s="68"/>
      <c r="H22" s="68"/>
      <c r="I22" s="68"/>
      <c r="J22" s="69"/>
    </row>
    <row r="23" spans="1:10" ht="23.25">
      <c r="A23" s="302" t="s">
        <v>525</v>
      </c>
      <c r="B23" s="302"/>
      <c r="C23" s="302"/>
      <c r="D23" s="302"/>
      <c r="E23" s="302"/>
      <c r="F23" s="303"/>
      <c r="G23" s="68"/>
      <c r="H23" s="68"/>
      <c r="I23" s="68"/>
      <c r="J23" s="69">
        <f>J5-J15</f>
        <v>16752693.58</v>
      </c>
    </row>
    <row r="24" spans="1:10" ht="23.25">
      <c r="A24" s="98"/>
      <c r="B24" s="72"/>
      <c r="C24" s="98"/>
      <c r="D24" s="72"/>
      <c r="E24" s="72"/>
      <c r="F24" s="74"/>
      <c r="G24" s="68"/>
      <c r="H24" s="68"/>
      <c r="I24" s="68"/>
      <c r="J24" s="69"/>
    </row>
    <row r="25" spans="1:10" ht="23.25">
      <c r="A25" s="98"/>
      <c r="B25" s="72"/>
      <c r="C25" s="98"/>
      <c r="D25" s="72"/>
      <c r="E25" s="72"/>
      <c r="F25" s="74"/>
      <c r="G25" s="68"/>
      <c r="H25" s="68"/>
      <c r="I25" s="68"/>
      <c r="J25" s="69"/>
    </row>
    <row r="26" spans="1:10" ht="23.25">
      <c r="A26" s="98"/>
      <c r="B26" s="72"/>
      <c r="C26" s="98"/>
      <c r="D26" s="72"/>
      <c r="E26" s="72"/>
      <c r="F26" s="74"/>
      <c r="G26" s="68"/>
      <c r="H26" s="68"/>
      <c r="I26" s="68"/>
      <c r="J26" s="69"/>
    </row>
    <row r="27" spans="1:10" ht="23.25">
      <c r="A27" s="98"/>
      <c r="B27" s="72"/>
      <c r="C27" s="98"/>
      <c r="D27" s="72"/>
      <c r="E27" s="72"/>
      <c r="F27" s="76"/>
      <c r="G27" s="68"/>
      <c r="H27" s="68"/>
      <c r="I27" s="68"/>
      <c r="J27" s="69"/>
    </row>
    <row r="28" spans="1:10" ht="23.25">
      <c r="A28" s="100" t="s">
        <v>79</v>
      </c>
      <c r="B28" s="77"/>
      <c r="C28" s="100"/>
      <c r="D28" s="77"/>
      <c r="E28" s="77"/>
      <c r="F28" s="78"/>
      <c r="G28" s="301" t="s">
        <v>80</v>
      </c>
      <c r="H28" s="294"/>
      <c r="I28" s="294"/>
      <c r="J28" s="294"/>
    </row>
    <row r="29" spans="1:10" ht="23.25">
      <c r="A29" s="97"/>
      <c r="B29" s="70"/>
      <c r="C29" s="97"/>
      <c r="D29" s="70"/>
      <c r="E29" s="70"/>
      <c r="F29" s="74"/>
      <c r="G29" s="70"/>
      <c r="H29" s="70"/>
      <c r="I29" s="70"/>
      <c r="J29" s="70"/>
    </row>
    <row r="30" spans="1:11" ht="23.25">
      <c r="A30" s="299" t="s">
        <v>526</v>
      </c>
      <c r="B30" s="299"/>
      <c r="C30" s="299"/>
      <c r="D30" s="299"/>
      <c r="E30" s="299"/>
      <c r="F30" s="300"/>
      <c r="G30" s="292" t="s">
        <v>527</v>
      </c>
      <c r="H30" s="293"/>
      <c r="I30" s="293"/>
      <c r="J30" s="293"/>
      <c r="K30" s="70"/>
    </row>
    <row r="31" spans="1:10" ht="23.25">
      <c r="A31" s="293" t="s">
        <v>142</v>
      </c>
      <c r="B31" s="293"/>
      <c r="C31" s="293"/>
      <c r="D31" s="293"/>
      <c r="E31" s="70"/>
      <c r="F31" s="74"/>
      <c r="G31" s="296" t="s">
        <v>126</v>
      </c>
      <c r="H31" s="297"/>
      <c r="I31" s="297"/>
      <c r="J31" s="297"/>
    </row>
    <row r="32" spans="1:10" ht="23.25">
      <c r="A32" s="101"/>
      <c r="B32" s="79"/>
      <c r="C32" s="101"/>
      <c r="D32" s="79"/>
      <c r="E32" s="79"/>
      <c r="F32" s="76"/>
      <c r="G32" s="80"/>
      <c r="H32" s="80"/>
      <c r="I32" s="80"/>
      <c r="J32" s="81"/>
    </row>
    <row r="35" ht="21.75" customHeight="1"/>
    <row r="36" ht="21.75" customHeight="1"/>
  </sheetData>
  <sheetProtection/>
  <mergeCells count="12">
    <mergeCell ref="G28:J28"/>
    <mergeCell ref="A23:F23"/>
    <mergeCell ref="G2:J2"/>
    <mergeCell ref="A3:F3"/>
    <mergeCell ref="G3:J3"/>
    <mergeCell ref="A5:F5"/>
    <mergeCell ref="A2:F2"/>
    <mergeCell ref="A31:D31"/>
    <mergeCell ref="G31:J31"/>
    <mergeCell ref="A11:E11"/>
    <mergeCell ref="A30:F30"/>
    <mergeCell ref="G30:J30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2013-09-05T05:41:53Z</cp:lastPrinted>
  <dcterms:created xsi:type="dcterms:W3CDTF">1996-10-14T23:33:28Z</dcterms:created>
  <dcterms:modified xsi:type="dcterms:W3CDTF">2013-09-05T06:24:00Z</dcterms:modified>
  <cp:category/>
  <cp:version/>
  <cp:contentType/>
  <cp:contentStatus/>
</cp:coreProperties>
</file>